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ypd.finest\Users\P-Z\SCARAZZINI895973\Desktop\4th qtr 2018 Reports\"/>
    </mc:Choice>
  </mc:AlternateContent>
  <bookViews>
    <workbookView xWindow="480" yWindow="75" windowWidth="27795" windowHeight="12345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  <definedName name="_xlnm.Print_Titles" localSheetId="2">PCT!$1:$3</definedName>
  </definedNames>
  <calcPr calcId="152511"/>
</workbook>
</file>

<file path=xl/calcChain.xml><?xml version="1.0" encoding="utf-8"?>
<calcChain xmlns="http://schemas.openxmlformats.org/spreadsheetml/2006/main">
  <c r="A1" i="7" l="1"/>
  <c r="A1" i="6"/>
  <c r="A1" i="5"/>
  <c r="A1" i="4"/>
  <c r="A1" i="3"/>
  <c r="C17" i="2" l="1"/>
  <c r="B17" i="2"/>
  <c r="F17" i="2" l="1"/>
  <c r="D17" i="2"/>
  <c r="E17" i="2"/>
  <c r="C6" i="6"/>
  <c r="B6" i="6"/>
  <c r="C10" i="5"/>
  <c r="B10" i="5"/>
  <c r="C81" i="4"/>
  <c r="B81" i="4"/>
  <c r="C9" i="3"/>
  <c r="B9" i="3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C10" i="7"/>
  <c r="B10" i="7"/>
  <c r="D5" i="6"/>
  <c r="D6" i="6"/>
  <c r="D4" i="6"/>
  <c r="D5" i="5"/>
  <c r="D6" i="5"/>
  <c r="D8" i="5"/>
  <c r="D9" i="5"/>
  <c r="D10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5" i="3"/>
  <c r="D6" i="3"/>
  <c r="D7" i="3"/>
  <c r="D8" i="3"/>
  <c r="D9" i="3"/>
  <c r="D4" i="3"/>
  <c r="F6" i="2"/>
  <c r="F7" i="2"/>
  <c r="F8" i="2"/>
  <c r="F9" i="2"/>
  <c r="F10" i="2"/>
  <c r="F11" i="2"/>
  <c r="F12" i="2"/>
  <c r="F13" i="2"/>
  <c r="F14" i="2"/>
  <c r="F15" i="2"/>
  <c r="F16" i="2"/>
  <c r="F5" i="2"/>
  <c r="F5" i="6"/>
  <c r="F6" i="6"/>
  <c r="F4" i="6"/>
  <c r="F5" i="5"/>
  <c r="F6" i="5"/>
  <c r="F7" i="5"/>
  <c r="F8" i="5"/>
  <c r="F9" i="5"/>
  <c r="F10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4" i="2"/>
  <c r="F10" i="7" l="1"/>
  <c r="E10" i="7"/>
  <c r="D10" i="7"/>
  <c r="E5" i="6"/>
  <c r="E6" i="6"/>
  <c r="E4" i="6"/>
  <c r="E5" i="5"/>
  <c r="E6" i="5"/>
  <c r="E8" i="5"/>
  <c r="E9" i="5"/>
  <c r="E10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E5" i="2"/>
  <c r="E6" i="2"/>
  <c r="E7" i="2"/>
  <c r="E8" i="2"/>
  <c r="E9" i="2"/>
  <c r="E10" i="2"/>
  <c r="E11" i="2"/>
  <c r="E12" i="2"/>
  <c r="E13" i="2"/>
  <c r="E14" i="2"/>
  <c r="E15" i="2"/>
  <c r="E16" i="2"/>
  <c r="E4" i="2"/>
</calcChain>
</file>

<file path=xl/sharedStrings.xml><?xml version="1.0" encoding="utf-8"?>
<sst xmlns="http://schemas.openxmlformats.org/spreadsheetml/2006/main" count="75" uniqueCount="48">
  <si>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</si>
  <si>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</si>
  <si>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</si>
  <si>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</si>
  <si>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</si>
  <si>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</si>
  <si>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</si>
  <si>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</si>
  <si>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</si>
  <si>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</si>
  <si>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</si>
  <si>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AMER IND</t>
  </si>
  <si>
    <t>ASIAN/PAC.ISL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</si>
  <si>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</si>
  <si>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</si>
  <si>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</si>
  <si>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</si>
  <si>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</si>
  <si>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</si>
  <si>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</si>
  <si>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</si>
  <si>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</si>
  <si>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</si>
  <si>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</si>
  <si>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PL 1651503-INTENT/FRAUD OBT TRANS W/O PAY</t>
  </si>
  <si>
    <t>PL 1200001-ASLT W/INT CAUSES PHYS INJURY</t>
  </si>
  <si>
    <t>PL 1552500-PETIT LARCENY</t>
  </si>
  <si>
    <t>PL 2200300-CRIM POSS CONTRL SUBST-7TH</t>
  </si>
  <si>
    <t>VTL0511001-AGGRAVATED UNLIC OPER/MV-3RD</t>
  </si>
  <si>
    <t>PL 1201401-MENACING-2ND:WEAPON</t>
  </si>
  <si>
    <t>PL 1450001-CRIM MIS:INTENT DAMAGE PROPRTY</t>
  </si>
  <si>
    <t xml:space="preserve">PL 1211100-CRIM OBSTRUCTION BREATHING    </t>
  </si>
  <si>
    <t xml:space="preserve">VTL11920U2-OPER MV .08 OF 1% ALCOHOL-1ST </t>
  </si>
  <si>
    <t>PL 2053000-RESISTING ARREST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</si>
  <si>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</si>
  <si>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</si>
  <si>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</si>
  <si>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</si>
  <si>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</si>
  <si>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</si>
  <si>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</si>
  <si>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</si>
  <si>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PL 2650101-CRIM POSS WEAP-4TH:FIREARM/WEP</t>
  </si>
  <si>
    <t>HISPANIC</t>
  </si>
  <si>
    <t>VTL051101A-AGGRAVATED UNLIC OPER VEH-3RD</t>
  </si>
  <si>
    <t>Non DAT and DAT Arrest Analysis 4Q 2018</t>
  </si>
  <si>
    <t>Non DAT Arrests 4Q 2018</t>
  </si>
  <si>
    <t xml:space="preserve">PL 1200000-ASSAULT-3RD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</si>
</sst>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E4" sqref="E4:E16"/>
    </sheetView>
  </sheetViews>
  <sheetFormatPr defaultRowHeight="15" x14ac:dyDescent="0.25"/>
  <cols>
    <col min="1" max="1" width="45.7109375" bestFit="1" customWidth="1"/>
    <col min="2" max="2" width="14.5703125" bestFit="1" customWidth="1"/>
    <col min="3" max="3" width="10.28515625" bestFit="1" customWidth="1"/>
    <col min="4" max="4" width="12.140625" bestFit="1" customWidth="1"/>
    <col min="5" max="5" width="10.42578125" bestFit="1" customWidth="1"/>
    <col min="6" max="6" width="13.28515625" bestFit="1" customWidth="1"/>
    <col min="8" max="8" width="44.28515625" bestFit="1" customWidth="1"/>
    <col min="10" max="10" width="44.28515625" bestFit="1" customWidth="1"/>
  </cols>
  <sheetData>
    <row r="1" spans="1:7" x14ac:dyDescent="0.25">
      <c r="A1" s="12" t="s">
        <v>45</v>
      </c>
      <c r="B1" s="12"/>
      <c r="C1" s="12"/>
      <c r="D1" s="12"/>
      <c r="E1" s="12"/>
      <c r="F1" s="12"/>
      <c r="G1" s="1"/>
    </row>
    <row r="2" spans="1:7" x14ac:dyDescent="0.25">
      <c r="A2" s="12"/>
      <c r="B2" s="12"/>
      <c r="C2" s="12"/>
      <c r="D2" s="12"/>
      <c r="E2" s="12"/>
      <c r="F2" s="12"/>
      <c r="G2" s="1"/>
    </row>
    <row r="3" spans="1:7" x14ac:dyDescent="0.25">
      <c r="A3" s="3" t="s">
        <v>46</v>
      </c>
      <c r="B3" s="7" t="s">
        <v>2</v>
      </c>
      <c r="C3" s="7" t="s">
        <v>1</v>
      </c>
      <c r="D3" s="7" t="s">
        <v>35</v>
      </c>
      <c r="E3" s="7" t="s">
        <v>23</v>
      </c>
      <c r="F3" s="7" t="s">
        <v>34</v>
      </c>
    </row>
    <row r="4" spans="1:7" x14ac:dyDescent="0.25">
      <c r="A4" s="4" t="s">
        <v>26</v>
      </c>
      <c r="B4" s="8">
        <v>3777</v>
      </c>
      <c r="C4" s="8">
        <v>1969</v>
      </c>
      <c r="D4" s="8">
        <v>5746</v>
      </c>
      <c r="E4" s="8">
        <f>C4-B4</f>
        <v>-1808</v>
      </c>
      <c r="F4" s="9">
        <f>IF(C4=0,"**.*",(B4/C4))</f>
        <v>1.9182326053834433</v>
      </c>
    </row>
    <row r="5" spans="1:7" x14ac:dyDescent="0.25">
      <c r="A5" s="4" t="s">
        <v>47</v>
      </c>
      <c r="B5" s="8">
        <v>3754</v>
      </c>
      <c r="C5" s="8">
        <v>1014</v>
      </c>
      <c r="D5" s="8">
        <v>4768</v>
      </c>
      <c r="E5" s="8">
        <f t="shared" ref="E5:E17" si="0">C5-B5</f>
        <v>-2740</v>
      </c>
      <c r="F5" s="9">
        <f>IF(C5=0,"**.*",(B5/C5))</f>
        <v>3.7021696252465484</v>
      </c>
    </row>
    <row r="6" spans="1:7" x14ac:dyDescent="0.25">
      <c r="A6" s="4" t="s">
        <v>28</v>
      </c>
      <c r="B6" s="8">
        <v>866</v>
      </c>
      <c r="C6" s="8">
        <v>1464</v>
      </c>
      <c r="D6" s="8">
        <v>2330</v>
      </c>
      <c r="E6" s="8">
        <f t="shared" si="0"/>
        <v>598</v>
      </c>
      <c r="F6" s="9">
        <f t="shared" ref="F6:F17" si="1">IF(C6=0,"**.*",(B6/C6))</f>
        <v>0.59153005464480879</v>
      </c>
    </row>
    <row r="7" spans="1:7" x14ac:dyDescent="0.25">
      <c r="A7" s="4" t="s">
        <v>27</v>
      </c>
      <c r="B7" s="8">
        <v>1414</v>
      </c>
      <c r="C7" s="8">
        <v>915</v>
      </c>
      <c r="D7" s="8">
        <v>2329</v>
      </c>
      <c r="E7" s="8">
        <f t="shared" si="0"/>
        <v>-499</v>
      </c>
      <c r="F7" s="9">
        <f t="shared" si="1"/>
        <v>1.5453551912568306</v>
      </c>
    </row>
    <row r="8" spans="1:7" x14ac:dyDescent="0.25">
      <c r="A8" s="4" t="s">
        <v>25</v>
      </c>
      <c r="B8" s="8">
        <v>1006</v>
      </c>
      <c r="C8" s="8">
        <v>202</v>
      </c>
      <c r="D8" s="8">
        <v>1208</v>
      </c>
      <c r="E8" s="8">
        <f t="shared" si="0"/>
        <v>-804</v>
      </c>
      <c r="F8" s="9">
        <f t="shared" si="1"/>
        <v>4.9801980198019802</v>
      </c>
    </row>
    <row r="9" spans="1:7" x14ac:dyDescent="0.25">
      <c r="A9" s="4" t="s">
        <v>24</v>
      </c>
      <c r="B9" s="8">
        <v>1048</v>
      </c>
      <c r="C9" s="8">
        <v>115</v>
      </c>
      <c r="D9" s="8">
        <v>1163</v>
      </c>
      <c r="E9" s="8">
        <f t="shared" si="0"/>
        <v>-933</v>
      </c>
      <c r="F9" s="9">
        <f t="shared" si="1"/>
        <v>9.1130434782608702</v>
      </c>
    </row>
    <row r="10" spans="1:7" x14ac:dyDescent="0.25">
      <c r="A10" s="4" t="s">
        <v>32</v>
      </c>
      <c r="B10" s="8">
        <v>862</v>
      </c>
      <c r="C10" s="8">
        <v>2</v>
      </c>
      <c r="D10" s="8">
        <v>864</v>
      </c>
      <c r="E10" s="8">
        <f t="shared" si="0"/>
        <v>-860</v>
      </c>
      <c r="F10" s="9">
        <f t="shared" si="1"/>
        <v>431</v>
      </c>
    </row>
    <row r="11" spans="1:7" x14ac:dyDescent="0.25">
      <c r="A11" s="4" t="s">
        <v>30</v>
      </c>
      <c r="B11" s="8">
        <v>677</v>
      </c>
      <c r="C11" s="8">
        <v>182</v>
      </c>
      <c r="D11" s="8">
        <v>859</v>
      </c>
      <c r="E11" s="8">
        <f t="shared" si="0"/>
        <v>-495</v>
      </c>
      <c r="F11" s="9">
        <f t="shared" si="1"/>
        <v>3.7197802197802199</v>
      </c>
    </row>
    <row r="12" spans="1:7" x14ac:dyDescent="0.25">
      <c r="A12" s="4" t="s">
        <v>29</v>
      </c>
      <c r="B12" s="8">
        <v>723</v>
      </c>
      <c r="C12" s="8">
        <v>87</v>
      </c>
      <c r="D12" s="8">
        <v>810</v>
      </c>
      <c r="E12" s="8">
        <f t="shared" si="0"/>
        <v>-636</v>
      </c>
      <c r="F12" s="9">
        <f t="shared" si="1"/>
        <v>8.3103448275862064</v>
      </c>
    </row>
    <row r="13" spans="1:7" x14ac:dyDescent="0.25">
      <c r="A13" s="4" t="s">
        <v>44</v>
      </c>
      <c r="B13" s="8">
        <v>270</v>
      </c>
      <c r="C13" s="8">
        <v>523</v>
      </c>
      <c r="D13" s="8">
        <v>793</v>
      </c>
      <c r="E13" s="8">
        <f t="shared" si="0"/>
        <v>253</v>
      </c>
      <c r="F13" s="9">
        <f t="shared" si="1"/>
        <v>0.51625239005736134</v>
      </c>
    </row>
    <row r="14" spans="1:7" x14ac:dyDescent="0.25">
      <c r="A14" s="4" t="s">
        <v>31</v>
      </c>
      <c r="B14" s="8">
        <v>583</v>
      </c>
      <c r="C14" s="8">
        <v>15</v>
      </c>
      <c r="D14" s="8">
        <v>598</v>
      </c>
      <c r="E14" s="8">
        <f t="shared" si="0"/>
        <v>-568</v>
      </c>
      <c r="F14" s="9">
        <f t="shared" si="1"/>
        <v>38.866666666666667</v>
      </c>
    </row>
    <row r="15" spans="1:7" x14ac:dyDescent="0.25">
      <c r="A15" s="4" t="s">
        <v>42</v>
      </c>
      <c r="B15" s="8">
        <v>318</v>
      </c>
      <c r="C15" s="8">
        <v>279</v>
      </c>
      <c r="D15" s="8">
        <v>597</v>
      </c>
      <c r="E15" s="8">
        <f t="shared" si="0"/>
        <v>-39</v>
      </c>
      <c r="F15" s="9">
        <f t="shared" si="1"/>
        <v>1.1397849462365592</v>
      </c>
    </row>
    <row r="16" spans="1:7" x14ac:dyDescent="0.25">
      <c r="A16" s="4" t="s">
        <v>33</v>
      </c>
      <c r="B16" s="8">
        <v>559</v>
      </c>
      <c r="C16" s="8">
        <v>3</v>
      </c>
      <c r="D16" s="8">
        <v>562</v>
      </c>
      <c r="E16" s="8">
        <f t="shared" si="0"/>
        <v>-556</v>
      </c>
      <c r="F16" s="9">
        <f t="shared" si="1"/>
        <v>186.33333333333334</v>
      </c>
    </row>
    <row r="17" spans="1:6" x14ac:dyDescent="0.25">
      <c r="A17" s="10" t="s">
        <v>8</v>
      </c>
      <c r="B17" s="5">
        <f>SUM(B4:B16)</f>
        <v>15857</v>
      </c>
      <c r="C17" s="5">
        <f>SUM(C4:C16)</f>
        <v>6770</v>
      </c>
      <c r="D17" s="7">
        <f t="shared" ref="D17" si="2">SUM(B17:C17)</f>
        <v>22627</v>
      </c>
      <c r="E17" s="7">
        <f t="shared" si="0"/>
        <v>-9087</v>
      </c>
      <c r="F17" s="9">
        <f t="shared" si="1"/>
        <v>2.3422451994091582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4" sqref="E4:E8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2" t="str">
        <f>Total!A1</f>
        <v>Non DAT and DAT Arrest Analysis 4Q 2018</v>
      </c>
      <c r="B1" s="12"/>
      <c r="C1" s="12"/>
      <c r="D1" s="12"/>
      <c r="E1" s="12"/>
      <c r="F1" s="12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4" t="s">
        <v>19</v>
      </c>
      <c r="B3" s="7" t="s">
        <v>9</v>
      </c>
      <c r="C3" s="7" t="s">
        <v>10</v>
      </c>
      <c r="D3" s="7" t="s">
        <v>35</v>
      </c>
      <c r="E3" s="7" t="s">
        <v>23</v>
      </c>
      <c r="F3" s="7" t="s">
        <v>34</v>
      </c>
    </row>
    <row r="4" spans="1:6" x14ac:dyDescent="0.25">
      <c r="A4" s="4" t="s">
        <v>3</v>
      </c>
      <c r="B4" s="8">
        <v>4032</v>
      </c>
      <c r="C4" s="8">
        <v>1510</v>
      </c>
      <c r="D4" s="8">
        <f>SUM(B4:C4)</f>
        <v>5542</v>
      </c>
      <c r="E4" s="8">
        <f>C4-B4</f>
        <v>-2522</v>
      </c>
      <c r="F4" s="9">
        <f>B4/C4</f>
        <v>2.6701986754966889</v>
      </c>
    </row>
    <row r="5" spans="1:6" x14ac:dyDescent="0.25">
      <c r="A5" s="4" t="s">
        <v>4</v>
      </c>
      <c r="B5" s="8">
        <v>4072</v>
      </c>
      <c r="C5" s="8">
        <v>1496</v>
      </c>
      <c r="D5" s="8">
        <f t="shared" ref="D5:D9" si="0">SUM(B5:C5)</f>
        <v>5568</v>
      </c>
      <c r="E5" s="8">
        <f t="shared" ref="E5:E9" si="1">C5-B5</f>
        <v>-2576</v>
      </c>
      <c r="F5" s="9">
        <f t="shared" ref="F5:F9" si="2">B5/C5</f>
        <v>2.7219251336898398</v>
      </c>
    </row>
    <row r="6" spans="1:6" x14ac:dyDescent="0.25">
      <c r="A6" s="4" t="s">
        <v>5</v>
      </c>
      <c r="B6" s="8">
        <v>4335</v>
      </c>
      <c r="C6" s="8">
        <v>1955</v>
      </c>
      <c r="D6" s="8">
        <f t="shared" si="0"/>
        <v>6290</v>
      </c>
      <c r="E6" s="8">
        <f t="shared" si="1"/>
        <v>-2380</v>
      </c>
      <c r="F6" s="9">
        <f t="shared" si="2"/>
        <v>2.2173913043478262</v>
      </c>
    </row>
    <row r="7" spans="1:6" x14ac:dyDescent="0.25">
      <c r="A7" s="4" t="s">
        <v>6</v>
      </c>
      <c r="B7" s="8">
        <v>2711</v>
      </c>
      <c r="C7" s="8">
        <v>1456</v>
      </c>
      <c r="D7" s="8">
        <f t="shared" si="0"/>
        <v>4167</v>
      </c>
      <c r="E7" s="8">
        <f t="shared" si="1"/>
        <v>-1255</v>
      </c>
      <c r="F7" s="9">
        <f t="shared" si="2"/>
        <v>1.8619505494505495</v>
      </c>
    </row>
    <row r="8" spans="1:6" x14ac:dyDescent="0.25">
      <c r="A8" s="4" t="s">
        <v>7</v>
      </c>
      <c r="B8" s="8">
        <v>707</v>
      </c>
      <c r="C8" s="8">
        <v>353</v>
      </c>
      <c r="D8" s="8">
        <f t="shared" si="0"/>
        <v>1060</v>
      </c>
      <c r="E8" s="8">
        <f t="shared" si="1"/>
        <v>-354</v>
      </c>
      <c r="F8" s="9">
        <f t="shared" si="2"/>
        <v>2.0028328611898019</v>
      </c>
    </row>
    <row r="9" spans="1:6" x14ac:dyDescent="0.25">
      <c r="A9" s="4" t="s">
        <v>8</v>
      </c>
      <c r="B9" s="7">
        <f>SUM(B4:B8)</f>
        <v>15857</v>
      </c>
      <c r="C9" s="7">
        <f>SUM(C4:C8)</f>
        <v>6770</v>
      </c>
      <c r="D9" s="7">
        <f t="shared" si="0"/>
        <v>22627</v>
      </c>
      <c r="E9" s="7">
        <f t="shared" si="1"/>
        <v>-9087</v>
      </c>
      <c r="F9" s="9">
        <f t="shared" si="2"/>
        <v>2.3422451994091582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E4" sqref="E4:E80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2" t="str">
        <f>Total!A1</f>
        <v>Non DAT and DAT Arrest Analysis 4Q 2018</v>
      </c>
      <c r="B1" s="12"/>
      <c r="C1" s="12"/>
      <c r="D1" s="12"/>
      <c r="E1" s="12"/>
      <c r="F1" s="12"/>
      <c r="G1" s="1"/>
    </row>
    <row r="2" spans="1:7" x14ac:dyDescent="0.25">
      <c r="A2" s="12"/>
      <c r="B2" s="12"/>
      <c r="C2" s="12"/>
      <c r="D2" s="12"/>
      <c r="E2" s="12"/>
      <c r="F2" s="12"/>
      <c r="G2" s="1"/>
    </row>
    <row r="3" spans="1:7" x14ac:dyDescent="0.25">
      <c r="A3" s="4" t="s">
        <v>18</v>
      </c>
      <c r="B3" s="5" t="s">
        <v>0</v>
      </c>
      <c r="C3" s="5" t="s">
        <v>10</v>
      </c>
      <c r="D3" s="5" t="s">
        <v>35</v>
      </c>
      <c r="E3" s="5" t="s">
        <v>23</v>
      </c>
      <c r="F3" s="5" t="s">
        <v>34</v>
      </c>
    </row>
    <row r="4" spans="1:7" x14ac:dyDescent="0.25">
      <c r="A4" s="11">
        <v>1</v>
      </c>
      <c r="B4" s="2">
        <v>229</v>
      </c>
      <c r="C4" s="2">
        <v>128</v>
      </c>
      <c r="D4" s="2">
        <f>SUM(B4:C4)</f>
        <v>357</v>
      </c>
      <c r="E4" s="2">
        <f>C4-B4</f>
        <v>-101</v>
      </c>
      <c r="F4" s="6">
        <f>B4/C4</f>
        <v>1.7890625</v>
      </c>
    </row>
    <row r="5" spans="1:7" x14ac:dyDescent="0.25">
      <c r="A5" s="11">
        <v>5</v>
      </c>
      <c r="B5" s="2">
        <v>161</v>
      </c>
      <c r="C5" s="2">
        <v>77</v>
      </c>
      <c r="D5" s="2">
        <f t="shared" ref="D5:D68" si="0">SUM(B5:C5)</f>
        <v>238</v>
      </c>
      <c r="E5" s="2">
        <f t="shared" ref="E5:E68" si="1">C5-B5</f>
        <v>-84</v>
      </c>
      <c r="F5" s="6">
        <f t="shared" ref="F5:F68" si="2">B5/C5</f>
        <v>2.0909090909090908</v>
      </c>
    </row>
    <row r="6" spans="1:7" x14ac:dyDescent="0.25">
      <c r="A6" s="11">
        <v>6</v>
      </c>
      <c r="B6" s="2">
        <v>173</v>
      </c>
      <c r="C6" s="2">
        <v>56</v>
      </c>
      <c r="D6" s="2">
        <f t="shared" si="0"/>
        <v>229</v>
      </c>
      <c r="E6" s="2">
        <f t="shared" si="1"/>
        <v>-117</v>
      </c>
      <c r="F6" s="6">
        <f t="shared" si="2"/>
        <v>3.0892857142857144</v>
      </c>
    </row>
    <row r="7" spans="1:7" x14ac:dyDescent="0.25">
      <c r="A7" s="11">
        <v>7</v>
      </c>
      <c r="B7" s="2">
        <v>129</v>
      </c>
      <c r="C7" s="2">
        <v>95</v>
      </c>
      <c r="D7" s="2">
        <f t="shared" si="0"/>
        <v>224</v>
      </c>
      <c r="E7" s="2">
        <f t="shared" si="1"/>
        <v>-34</v>
      </c>
      <c r="F7" s="6">
        <f t="shared" si="2"/>
        <v>1.3578947368421053</v>
      </c>
    </row>
    <row r="8" spans="1:7" x14ac:dyDescent="0.25">
      <c r="A8" s="11">
        <v>9</v>
      </c>
      <c r="B8" s="2">
        <v>111</v>
      </c>
      <c r="C8" s="2">
        <v>71</v>
      </c>
      <c r="D8" s="2">
        <f t="shared" si="0"/>
        <v>182</v>
      </c>
      <c r="E8" s="2">
        <f t="shared" si="1"/>
        <v>-40</v>
      </c>
      <c r="F8" s="6">
        <f t="shared" si="2"/>
        <v>1.5633802816901408</v>
      </c>
    </row>
    <row r="9" spans="1:7" x14ac:dyDescent="0.25">
      <c r="A9" s="11">
        <v>10</v>
      </c>
      <c r="B9" s="2">
        <v>140</v>
      </c>
      <c r="C9" s="2">
        <v>66</v>
      </c>
      <c r="D9" s="2">
        <f t="shared" si="0"/>
        <v>206</v>
      </c>
      <c r="E9" s="2">
        <f t="shared" si="1"/>
        <v>-74</v>
      </c>
      <c r="F9" s="6">
        <f t="shared" si="2"/>
        <v>2.1212121212121211</v>
      </c>
    </row>
    <row r="10" spans="1:7" x14ac:dyDescent="0.25">
      <c r="A10" s="11">
        <v>13</v>
      </c>
      <c r="B10" s="2">
        <v>241</v>
      </c>
      <c r="C10" s="2">
        <v>95</v>
      </c>
      <c r="D10" s="2">
        <f t="shared" si="0"/>
        <v>336</v>
      </c>
      <c r="E10" s="2">
        <f t="shared" si="1"/>
        <v>-146</v>
      </c>
      <c r="F10" s="6">
        <f t="shared" si="2"/>
        <v>2.5368421052631578</v>
      </c>
    </row>
    <row r="11" spans="1:7" x14ac:dyDescent="0.25">
      <c r="A11" s="11">
        <v>14</v>
      </c>
      <c r="B11" s="2">
        <v>667</v>
      </c>
      <c r="C11" s="2">
        <v>317</v>
      </c>
      <c r="D11" s="2">
        <f t="shared" si="0"/>
        <v>984</v>
      </c>
      <c r="E11" s="2">
        <f t="shared" si="1"/>
        <v>-350</v>
      </c>
      <c r="F11" s="6">
        <f t="shared" si="2"/>
        <v>2.1041009463722395</v>
      </c>
    </row>
    <row r="12" spans="1:7" x14ac:dyDescent="0.25">
      <c r="A12" s="11">
        <v>17</v>
      </c>
      <c r="B12" s="2">
        <v>92</v>
      </c>
      <c r="C12" s="2">
        <v>43</v>
      </c>
      <c r="D12" s="2">
        <f t="shared" si="0"/>
        <v>135</v>
      </c>
      <c r="E12" s="2">
        <f t="shared" si="1"/>
        <v>-49</v>
      </c>
      <c r="F12" s="6">
        <f t="shared" si="2"/>
        <v>2.13953488372093</v>
      </c>
    </row>
    <row r="13" spans="1:7" x14ac:dyDescent="0.25">
      <c r="A13" s="11">
        <v>18</v>
      </c>
      <c r="B13" s="2">
        <v>260</v>
      </c>
      <c r="C13" s="2">
        <v>135</v>
      </c>
      <c r="D13" s="2">
        <f t="shared" si="0"/>
        <v>395</v>
      </c>
      <c r="E13" s="2">
        <f t="shared" si="1"/>
        <v>-125</v>
      </c>
      <c r="F13" s="6">
        <f t="shared" si="2"/>
        <v>1.9259259259259258</v>
      </c>
    </row>
    <row r="14" spans="1:7" x14ac:dyDescent="0.25">
      <c r="A14" s="11">
        <v>19</v>
      </c>
      <c r="B14" s="2">
        <v>168</v>
      </c>
      <c r="C14" s="2">
        <v>113</v>
      </c>
      <c r="D14" s="2">
        <f t="shared" si="0"/>
        <v>281</v>
      </c>
      <c r="E14" s="2">
        <f t="shared" si="1"/>
        <v>-55</v>
      </c>
      <c r="F14" s="6">
        <f t="shared" si="2"/>
        <v>1.4867256637168142</v>
      </c>
    </row>
    <row r="15" spans="1:7" x14ac:dyDescent="0.25">
      <c r="A15" s="11">
        <v>20</v>
      </c>
      <c r="B15" s="2">
        <v>183</v>
      </c>
      <c r="C15" s="2">
        <v>57</v>
      </c>
      <c r="D15" s="2">
        <f t="shared" si="0"/>
        <v>240</v>
      </c>
      <c r="E15" s="2">
        <f t="shared" si="1"/>
        <v>-126</v>
      </c>
      <c r="F15" s="6">
        <f t="shared" si="2"/>
        <v>3.2105263157894739</v>
      </c>
    </row>
    <row r="16" spans="1:7" x14ac:dyDescent="0.25">
      <c r="A16" s="11">
        <v>22</v>
      </c>
      <c r="B16" s="2">
        <v>6</v>
      </c>
      <c r="C16" s="2">
        <v>1</v>
      </c>
      <c r="D16" s="2">
        <f t="shared" si="0"/>
        <v>7</v>
      </c>
      <c r="E16" s="2">
        <f t="shared" si="1"/>
        <v>-5</v>
      </c>
      <c r="F16" s="6">
        <f t="shared" si="2"/>
        <v>6</v>
      </c>
    </row>
    <row r="17" spans="1:6" x14ac:dyDescent="0.25">
      <c r="A17" s="11">
        <v>23</v>
      </c>
      <c r="B17" s="2">
        <v>207</v>
      </c>
      <c r="C17" s="2">
        <v>76</v>
      </c>
      <c r="D17" s="2">
        <f t="shared" si="0"/>
        <v>283</v>
      </c>
      <c r="E17" s="2">
        <f t="shared" si="1"/>
        <v>-131</v>
      </c>
      <c r="F17" s="6">
        <f t="shared" si="2"/>
        <v>2.7236842105263159</v>
      </c>
    </row>
    <row r="18" spans="1:6" x14ac:dyDescent="0.25">
      <c r="A18" s="11">
        <v>24</v>
      </c>
      <c r="B18" s="2">
        <v>147</v>
      </c>
      <c r="C18" s="2">
        <v>49</v>
      </c>
      <c r="D18" s="2">
        <f t="shared" si="0"/>
        <v>196</v>
      </c>
      <c r="E18" s="2">
        <f t="shared" si="1"/>
        <v>-98</v>
      </c>
      <c r="F18" s="6">
        <f t="shared" si="2"/>
        <v>3</v>
      </c>
    </row>
    <row r="19" spans="1:6" x14ac:dyDescent="0.25">
      <c r="A19" s="11">
        <v>25</v>
      </c>
      <c r="B19" s="2">
        <v>433</v>
      </c>
      <c r="C19" s="2">
        <v>144</v>
      </c>
      <c r="D19" s="2">
        <f t="shared" si="0"/>
        <v>577</v>
      </c>
      <c r="E19" s="2">
        <f t="shared" si="1"/>
        <v>-289</v>
      </c>
      <c r="F19" s="6">
        <f t="shared" si="2"/>
        <v>3.0069444444444446</v>
      </c>
    </row>
    <row r="20" spans="1:6" x14ac:dyDescent="0.25">
      <c r="A20" s="11">
        <v>26</v>
      </c>
      <c r="B20" s="2">
        <v>110</v>
      </c>
      <c r="C20" s="2">
        <v>53</v>
      </c>
      <c r="D20" s="2">
        <f t="shared" si="0"/>
        <v>163</v>
      </c>
      <c r="E20" s="2">
        <f t="shared" si="1"/>
        <v>-57</v>
      </c>
      <c r="F20" s="6">
        <f t="shared" si="2"/>
        <v>2.0754716981132075</v>
      </c>
    </row>
    <row r="21" spans="1:6" x14ac:dyDescent="0.25">
      <c r="A21" s="11">
        <v>28</v>
      </c>
      <c r="B21" s="2">
        <v>199</v>
      </c>
      <c r="C21" s="2">
        <v>40</v>
      </c>
      <c r="D21" s="2">
        <f t="shared" si="0"/>
        <v>239</v>
      </c>
      <c r="E21" s="2">
        <f t="shared" si="1"/>
        <v>-159</v>
      </c>
      <c r="F21" s="6">
        <f t="shared" si="2"/>
        <v>4.9749999999999996</v>
      </c>
    </row>
    <row r="22" spans="1:6" x14ac:dyDescent="0.25">
      <c r="A22" s="11">
        <v>30</v>
      </c>
      <c r="B22" s="2">
        <v>107</v>
      </c>
      <c r="C22" s="2">
        <v>53</v>
      </c>
      <c r="D22" s="2">
        <f t="shared" si="0"/>
        <v>160</v>
      </c>
      <c r="E22" s="2">
        <f t="shared" si="1"/>
        <v>-54</v>
      </c>
      <c r="F22" s="6">
        <f t="shared" si="2"/>
        <v>2.0188679245283021</v>
      </c>
    </row>
    <row r="23" spans="1:6" x14ac:dyDescent="0.25">
      <c r="A23" s="11">
        <v>32</v>
      </c>
      <c r="B23" s="2">
        <v>184</v>
      </c>
      <c r="C23" s="2">
        <v>62</v>
      </c>
      <c r="D23" s="2">
        <f t="shared" si="0"/>
        <v>246</v>
      </c>
      <c r="E23" s="2">
        <f t="shared" si="1"/>
        <v>-122</v>
      </c>
      <c r="F23" s="6">
        <f t="shared" si="2"/>
        <v>2.967741935483871</v>
      </c>
    </row>
    <row r="24" spans="1:6" x14ac:dyDescent="0.25">
      <c r="A24" s="11">
        <v>33</v>
      </c>
      <c r="B24" s="2">
        <v>182</v>
      </c>
      <c r="C24" s="2">
        <v>115</v>
      </c>
      <c r="D24" s="2">
        <f t="shared" si="0"/>
        <v>297</v>
      </c>
      <c r="E24" s="2">
        <f t="shared" si="1"/>
        <v>-67</v>
      </c>
      <c r="F24" s="6">
        <f t="shared" si="2"/>
        <v>1.5826086956521739</v>
      </c>
    </row>
    <row r="25" spans="1:6" x14ac:dyDescent="0.25">
      <c r="A25" s="11">
        <v>34</v>
      </c>
      <c r="B25" s="2">
        <v>206</v>
      </c>
      <c r="C25" s="2">
        <v>109</v>
      </c>
      <c r="D25" s="2">
        <f t="shared" si="0"/>
        <v>315</v>
      </c>
      <c r="E25" s="2">
        <f t="shared" si="1"/>
        <v>-97</v>
      </c>
      <c r="F25" s="6">
        <f t="shared" si="2"/>
        <v>1.8899082568807339</v>
      </c>
    </row>
    <row r="26" spans="1:6" x14ac:dyDescent="0.25">
      <c r="A26" s="11">
        <v>40</v>
      </c>
      <c r="B26" s="2">
        <v>588</v>
      </c>
      <c r="C26" s="2">
        <v>218</v>
      </c>
      <c r="D26" s="2">
        <f t="shared" si="0"/>
        <v>806</v>
      </c>
      <c r="E26" s="2">
        <f t="shared" si="1"/>
        <v>-370</v>
      </c>
      <c r="F26" s="6">
        <f t="shared" si="2"/>
        <v>2.6972477064220182</v>
      </c>
    </row>
    <row r="27" spans="1:6" x14ac:dyDescent="0.25">
      <c r="A27" s="11">
        <v>41</v>
      </c>
      <c r="B27" s="2">
        <v>155</v>
      </c>
      <c r="C27" s="2">
        <v>52</v>
      </c>
      <c r="D27" s="2">
        <f t="shared" si="0"/>
        <v>207</v>
      </c>
      <c r="E27" s="2">
        <f t="shared" si="1"/>
        <v>-103</v>
      </c>
      <c r="F27" s="6">
        <f t="shared" si="2"/>
        <v>2.9807692307692308</v>
      </c>
    </row>
    <row r="28" spans="1:6" x14ac:dyDescent="0.25">
      <c r="A28" s="11">
        <v>42</v>
      </c>
      <c r="B28" s="2">
        <v>364</v>
      </c>
      <c r="C28" s="2">
        <v>100</v>
      </c>
      <c r="D28" s="2">
        <f t="shared" si="0"/>
        <v>464</v>
      </c>
      <c r="E28" s="2">
        <f t="shared" si="1"/>
        <v>-264</v>
      </c>
      <c r="F28" s="6">
        <f t="shared" si="2"/>
        <v>3.64</v>
      </c>
    </row>
    <row r="29" spans="1:6" x14ac:dyDescent="0.25">
      <c r="A29" s="11">
        <v>43</v>
      </c>
      <c r="B29" s="2">
        <v>351</v>
      </c>
      <c r="C29" s="2">
        <v>83</v>
      </c>
      <c r="D29" s="2">
        <f t="shared" si="0"/>
        <v>434</v>
      </c>
      <c r="E29" s="2">
        <f t="shared" si="1"/>
        <v>-268</v>
      </c>
      <c r="F29" s="6">
        <f t="shared" si="2"/>
        <v>4.2289156626506026</v>
      </c>
    </row>
    <row r="30" spans="1:6" x14ac:dyDescent="0.25">
      <c r="A30" s="11">
        <v>44</v>
      </c>
      <c r="B30" s="2">
        <v>492</v>
      </c>
      <c r="C30" s="2">
        <v>189</v>
      </c>
      <c r="D30" s="2">
        <f t="shared" si="0"/>
        <v>681</v>
      </c>
      <c r="E30" s="2">
        <f t="shared" si="1"/>
        <v>-303</v>
      </c>
      <c r="F30" s="6">
        <f t="shared" si="2"/>
        <v>2.6031746031746033</v>
      </c>
    </row>
    <row r="31" spans="1:6" x14ac:dyDescent="0.25">
      <c r="A31" s="11">
        <v>45</v>
      </c>
      <c r="B31" s="2">
        <v>216</v>
      </c>
      <c r="C31" s="2">
        <v>130</v>
      </c>
      <c r="D31" s="2">
        <f t="shared" si="0"/>
        <v>346</v>
      </c>
      <c r="E31" s="2">
        <f t="shared" si="1"/>
        <v>-86</v>
      </c>
      <c r="F31" s="6">
        <f t="shared" si="2"/>
        <v>1.6615384615384616</v>
      </c>
    </row>
    <row r="32" spans="1:6" x14ac:dyDescent="0.25">
      <c r="A32" s="11">
        <v>46</v>
      </c>
      <c r="B32" s="2">
        <v>511</v>
      </c>
      <c r="C32" s="2">
        <v>141</v>
      </c>
      <c r="D32" s="2">
        <f t="shared" si="0"/>
        <v>652</v>
      </c>
      <c r="E32" s="2">
        <f t="shared" si="1"/>
        <v>-370</v>
      </c>
      <c r="F32" s="6">
        <f t="shared" si="2"/>
        <v>3.624113475177305</v>
      </c>
    </row>
    <row r="33" spans="1:6" x14ac:dyDescent="0.25">
      <c r="A33" s="11">
        <v>47</v>
      </c>
      <c r="B33" s="2">
        <v>356</v>
      </c>
      <c r="C33" s="2">
        <v>102</v>
      </c>
      <c r="D33" s="2">
        <f t="shared" si="0"/>
        <v>458</v>
      </c>
      <c r="E33" s="2">
        <f t="shared" si="1"/>
        <v>-254</v>
      </c>
      <c r="F33" s="6">
        <f t="shared" si="2"/>
        <v>3.4901960784313726</v>
      </c>
    </row>
    <row r="34" spans="1:6" x14ac:dyDescent="0.25">
      <c r="A34" s="11">
        <v>48</v>
      </c>
      <c r="B34" s="2">
        <v>309</v>
      </c>
      <c r="C34" s="2">
        <v>170</v>
      </c>
      <c r="D34" s="2">
        <f t="shared" si="0"/>
        <v>479</v>
      </c>
      <c r="E34" s="2">
        <f t="shared" si="1"/>
        <v>-139</v>
      </c>
      <c r="F34" s="6">
        <f t="shared" si="2"/>
        <v>1.8176470588235294</v>
      </c>
    </row>
    <row r="35" spans="1:6" x14ac:dyDescent="0.25">
      <c r="A35" s="11">
        <v>49</v>
      </c>
      <c r="B35" s="2">
        <v>230</v>
      </c>
      <c r="C35" s="2">
        <v>101</v>
      </c>
      <c r="D35" s="2">
        <f t="shared" si="0"/>
        <v>331</v>
      </c>
      <c r="E35" s="2">
        <f t="shared" si="1"/>
        <v>-129</v>
      </c>
      <c r="F35" s="6">
        <f t="shared" si="2"/>
        <v>2.277227722772277</v>
      </c>
    </row>
    <row r="36" spans="1:6" x14ac:dyDescent="0.25">
      <c r="A36" s="11">
        <v>50</v>
      </c>
      <c r="B36" s="2">
        <v>87</v>
      </c>
      <c r="C36" s="2">
        <v>43</v>
      </c>
      <c r="D36" s="2">
        <f t="shared" si="0"/>
        <v>130</v>
      </c>
      <c r="E36" s="2">
        <f t="shared" si="1"/>
        <v>-44</v>
      </c>
      <c r="F36" s="6">
        <f t="shared" si="2"/>
        <v>2.0232558139534884</v>
      </c>
    </row>
    <row r="37" spans="1:6" x14ac:dyDescent="0.25">
      <c r="A37" s="11">
        <v>52</v>
      </c>
      <c r="B37" s="2">
        <v>373</v>
      </c>
      <c r="C37" s="2">
        <v>181</v>
      </c>
      <c r="D37" s="2">
        <f t="shared" si="0"/>
        <v>554</v>
      </c>
      <c r="E37" s="2">
        <f t="shared" si="1"/>
        <v>-192</v>
      </c>
      <c r="F37" s="6">
        <f t="shared" si="2"/>
        <v>2.0607734806629834</v>
      </c>
    </row>
    <row r="38" spans="1:6" x14ac:dyDescent="0.25">
      <c r="A38" s="11">
        <v>60</v>
      </c>
      <c r="B38" s="2">
        <v>237</v>
      </c>
      <c r="C38" s="2">
        <v>66</v>
      </c>
      <c r="D38" s="2">
        <f t="shared" si="0"/>
        <v>303</v>
      </c>
      <c r="E38" s="2">
        <f t="shared" si="1"/>
        <v>-171</v>
      </c>
      <c r="F38" s="6">
        <f t="shared" si="2"/>
        <v>3.5909090909090908</v>
      </c>
    </row>
    <row r="39" spans="1:6" x14ac:dyDescent="0.25">
      <c r="A39" s="11">
        <v>61</v>
      </c>
      <c r="B39" s="2">
        <v>131</v>
      </c>
      <c r="C39" s="2">
        <v>52</v>
      </c>
      <c r="D39" s="2">
        <f t="shared" si="0"/>
        <v>183</v>
      </c>
      <c r="E39" s="2">
        <f t="shared" si="1"/>
        <v>-79</v>
      </c>
      <c r="F39" s="6">
        <f t="shared" si="2"/>
        <v>2.5192307692307692</v>
      </c>
    </row>
    <row r="40" spans="1:6" x14ac:dyDescent="0.25">
      <c r="A40" s="11">
        <v>62</v>
      </c>
      <c r="B40" s="2">
        <v>128</v>
      </c>
      <c r="C40" s="2">
        <v>32</v>
      </c>
      <c r="D40" s="2">
        <f t="shared" si="0"/>
        <v>160</v>
      </c>
      <c r="E40" s="2">
        <f t="shared" si="1"/>
        <v>-96</v>
      </c>
      <c r="F40" s="6">
        <f t="shared" si="2"/>
        <v>4</v>
      </c>
    </row>
    <row r="41" spans="1:6" x14ac:dyDescent="0.25">
      <c r="A41" s="11">
        <v>63</v>
      </c>
      <c r="B41" s="2">
        <v>102</v>
      </c>
      <c r="C41" s="2">
        <v>86</v>
      </c>
      <c r="D41" s="2">
        <f t="shared" si="0"/>
        <v>188</v>
      </c>
      <c r="E41" s="2">
        <f t="shared" si="1"/>
        <v>-16</v>
      </c>
      <c r="F41" s="6">
        <f t="shared" si="2"/>
        <v>1.1860465116279071</v>
      </c>
    </row>
    <row r="42" spans="1:6" x14ac:dyDescent="0.25">
      <c r="A42" s="11">
        <v>66</v>
      </c>
      <c r="B42" s="2">
        <v>90</v>
      </c>
      <c r="C42" s="2">
        <v>38</v>
      </c>
      <c r="D42" s="2">
        <f t="shared" si="0"/>
        <v>128</v>
      </c>
      <c r="E42" s="2">
        <f t="shared" si="1"/>
        <v>-52</v>
      </c>
      <c r="F42" s="6">
        <f t="shared" si="2"/>
        <v>2.3684210526315788</v>
      </c>
    </row>
    <row r="43" spans="1:6" x14ac:dyDescent="0.25">
      <c r="A43" s="11">
        <v>67</v>
      </c>
      <c r="B43" s="2">
        <v>302</v>
      </c>
      <c r="C43" s="2">
        <v>29</v>
      </c>
      <c r="D43" s="2">
        <f t="shared" si="0"/>
        <v>331</v>
      </c>
      <c r="E43" s="2">
        <f t="shared" si="1"/>
        <v>-273</v>
      </c>
      <c r="F43" s="6">
        <f t="shared" si="2"/>
        <v>10.413793103448276</v>
      </c>
    </row>
    <row r="44" spans="1:6" x14ac:dyDescent="0.25">
      <c r="A44" s="11">
        <v>68</v>
      </c>
      <c r="B44" s="2">
        <v>138</v>
      </c>
      <c r="C44" s="2">
        <v>91</v>
      </c>
      <c r="D44" s="2">
        <f t="shared" si="0"/>
        <v>229</v>
      </c>
      <c r="E44" s="2">
        <f t="shared" si="1"/>
        <v>-47</v>
      </c>
      <c r="F44" s="6">
        <f t="shared" si="2"/>
        <v>1.5164835164835164</v>
      </c>
    </row>
    <row r="45" spans="1:6" x14ac:dyDescent="0.25">
      <c r="A45" s="11">
        <v>69</v>
      </c>
      <c r="B45" s="2">
        <v>145</v>
      </c>
      <c r="C45" s="2">
        <v>32</v>
      </c>
      <c r="D45" s="2">
        <f t="shared" si="0"/>
        <v>177</v>
      </c>
      <c r="E45" s="2">
        <f t="shared" si="1"/>
        <v>-113</v>
      </c>
      <c r="F45" s="6">
        <f t="shared" si="2"/>
        <v>4.53125</v>
      </c>
    </row>
    <row r="46" spans="1:6" x14ac:dyDescent="0.25">
      <c r="A46" s="11">
        <v>70</v>
      </c>
      <c r="B46" s="2">
        <v>216</v>
      </c>
      <c r="C46" s="2">
        <v>159</v>
      </c>
      <c r="D46" s="2">
        <f t="shared" si="0"/>
        <v>375</v>
      </c>
      <c r="E46" s="2">
        <f t="shared" si="1"/>
        <v>-57</v>
      </c>
      <c r="F46" s="6">
        <f t="shared" si="2"/>
        <v>1.3584905660377358</v>
      </c>
    </row>
    <row r="47" spans="1:6" x14ac:dyDescent="0.25">
      <c r="A47" s="11">
        <v>71</v>
      </c>
      <c r="B47" s="2">
        <v>195</v>
      </c>
      <c r="C47" s="2">
        <v>82</v>
      </c>
      <c r="D47" s="2">
        <f t="shared" si="0"/>
        <v>277</v>
      </c>
      <c r="E47" s="2">
        <f t="shared" si="1"/>
        <v>-113</v>
      </c>
      <c r="F47" s="6">
        <f t="shared" si="2"/>
        <v>2.3780487804878048</v>
      </c>
    </row>
    <row r="48" spans="1:6" x14ac:dyDescent="0.25">
      <c r="A48" s="11">
        <v>72</v>
      </c>
      <c r="B48" s="2">
        <v>174</v>
      </c>
      <c r="C48" s="2">
        <v>105</v>
      </c>
      <c r="D48" s="2">
        <f t="shared" si="0"/>
        <v>279</v>
      </c>
      <c r="E48" s="2">
        <f t="shared" si="1"/>
        <v>-69</v>
      </c>
      <c r="F48" s="6">
        <f t="shared" si="2"/>
        <v>1.6571428571428573</v>
      </c>
    </row>
    <row r="49" spans="1:6" x14ac:dyDescent="0.25">
      <c r="A49" s="11">
        <v>73</v>
      </c>
      <c r="B49" s="2">
        <v>306</v>
      </c>
      <c r="C49" s="2">
        <v>85</v>
      </c>
      <c r="D49" s="2">
        <f t="shared" si="0"/>
        <v>391</v>
      </c>
      <c r="E49" s="2">
        <f t="shared" si="1"/>
        <v>-221</v>
      </c>
      <c r="F49" s="6">
        <f t="shared" si="2"/>
        <v>3.6</v>
      </c>
    </row>
    <row r="50" spans="1:6" x14ac:dyDescent="0.25">
      <c r="A50" s="11">
        <v>75</v>
      </c>
      <c r="B50" s="2">
        <v>390</v>
      </c>
      <c r="C50" s="2">
        <v>96</v>
      </c>
      <c r="D50" s="2">
        <f t="shared" si="0"/>
        <v>486</v>
      </c>
      <c r="E50" s="2">
        <f t="shared" si="1"/>
        <v>-294</v>
      </c>
      <c r="F50" s="6">
        <f t="shared" si="2"/>
        <v>4.0625</v>
      </c>
    </row>
    <row r="51" spans="1:6" x14ac:dyDescent="0.25">
      <c r="A51" s="11">
        <v>76</v>
      </c>
      <c r="B51" s="2">
        <v>121</v>
      </c>
      <c r="C51" s="2">
        <v>74</v>
      </c>
      <c r="D51" s="2">
        <f t="shared" si="0"/>
        <v>195</v>
      </c>
      <c r="E51" s="2">
        <f t="shared" si="1"/>
        <v>-47</v>
      </c>
      <c r="F51" s="6">
        <f t="shared" si="2"/>
        <v>1.6351351351351351</v>
      </c>
    </row>
    <row r="52" spans="1:6" x14ac:dyDescent="0.25">
      <c r="A52" s="11">
        <v>77</v>
      </c>
      <c r="B52" s="2">
        <v>225</v>
      </c>
      <c r="C52" s="2">
        <v>52</v>
      </c>
      <c r="D52" s="2">
        <f t="shared" si="0"/>
        <v>277</v>
      </c>
      <c r="E52" s="2">
        <f t="shared" si="1"/>
        <v>-173</v>
      </c>
      <c r="F52" s="6">
        <f t="shared" si="2"/>
        <v>4.3269230769230766</v>
      </c>
    </row>
    <row r="53" spans="1:6" x14ac:dyDescent="0.25">
      <c r="A53" s="11">
        <v>78</v>
      </c>
      <c r="B53" s="2">
        <v>123</v>
      </c>
      <c r="C53" s="2">
        <v>53</v>
      </c>
      <c r="D53" s="2">
        <f t="shared" si="0"/>
        <v>176</v>
      </c>
      <c r="E53" s="2">
        <f t="shared" si="1"/>
        <v>-70</v>
      </c>
      <c r="F53" s="6">
        <f t="shared" si="2"/>
        <v>2.3207547169811322</v>
      </c>
    </row>
    <row r="54" spans="1:6" x14ac:dyDescent="0.25">
      <c r="A54" s="11">
        <v>79</v>
      </c>
      <c r="B54" s="2">
        <v>205</v>
      </c>
      <c r="C54" s="2">
        <v>80</v>
      </c>
      <c r="D54" s="2">
        <f t="shared" si="0"/>
        <v>285</v>
      </c>
      <c r="E54" s="2">
        <f t="shared" si="1"/>
        <v>-125</v>
      </c>
      <c r="F54" s="6">
        <f t="shared" si="2"/>
        <v>2.5625</v>
      </c>
    </row>
    <row r="55" spans="1:6" x14ac:dyDescent="0.25">
      <c r="A55" s="11">
        <v>81</v>
      </c>
      <c r="B55" s="2">
        <v>99</v>
      </c>
      <c r="C55" s="2">
        <v>31</v>
      </c>
      <c r="D55" s="2">
        <f t="shared" si="0"/>
        <v>130</v>
      </c>
      <c r="E55" s="2">
        <f t="shared" si="1"/>
        <v>-68</v>
      </c>
      <c r="F55" s="6">
        <f t="shared" si="2"/>
        <v>3.193548387096774</v>
      </c>
    </row>
    <row r="56" spans="1:6" x14ac:dyDescent="0.25">
      <c r="A56" s="11">
        <v>83</v>
      </c>
      <c r="B56" s="2">
        <v>194</v>
      </c>
      <c r="C56" s="2">
        <v>70</v>
      </c>
      <c r="D56" s="2">
        <f t="shared" si="0"/>
        <v>264</v>
      </c>
      <c r="E56" s="2">
        <f t="shared" si="1"/>
        <v>-124</v>
      </c>
      <c r="F56" s="6">
        <f t="shared" si="2"/>
        <v>2.7714285714285714</v>
      </c>
    </row>
    <row r="57" spans="1:6" x14ac:dyDescent="0.25">
      <c r="A57" s="11">
        <v>84</v>
      </c>
      <c r="B57" s="2">
        <v>216</v>
      </c>
      <c r="C57" s="2">
        <v>88</v>
      </c>
      <c r="D57" s="2">
        <f t="shared" si="0"/>
        <v>304</v>
      </c>
      <c r="E57" s="2">
        <f t="shared" si="1"/>
        <v>-128</v>
      </c>
      <c r="F57" s="6">
        <f t="shared" si="2"/>
        <v>2.4545454545454546</v>
      </c>
    </row>
    <row r="58" spans="1:6" x14ac:dyDescent="0.25">
      <c r="A58" s="11">
        <v>88</v>
      </c>
      <c r="B58" s="2">
        <v>96</v>
      </c>
      <c r="C58" s="2">
        <v>25</v>
      </c>
      <c r="D58" s="2">
        <f t="shared" si="0"/>
        <v>121</v>
      </c>
      <c r="E58" s="2">
        <f t="shared" si="1"/>
        <v>-71</v>
      </c>
      <c r="F58" s="6">
        <f t="shared" si="2"/>
        <v>3.84</v>
      </c>
    </row>
    <row r="59" spans="1:6" x14ac:dyDescent="0.25">
      <c r="A59" s="11">
        <v>90</v>
      </c>
      <c r="B59" s="2">
        <v>152</v>
      </c>
      <c r="C59" s="2">
        <v>45</v>
      </c>
      <c r="D59" s="2">
        <f t="shared" si="0"/>
        <v>197</v>
      </c>
      <c r="E59" s="2">
        <f t="shared" si="1"/>
        <v>-107</v>
      </c>
      <c r="F59" s="6">
        <f t="shared" si="2"/>
        <v>3.3777777777777778</v>
      </c>
    </row>
    <row r="60" spans="1:6" x14ac:dyDescent="0.25">
      <c r="A60" s="11">
        <v>94</v>
      </c>
      <c r="B60" s="2">
        <v>87</v>
      </c>
      <c r="C60" s="2">
        <v>25</v>
      </c>
      <c r="D60" s="2">
        <f t="shared" si="0"/>
        <v>112</v>
      </c>
      <c r="E60" s="2">
        <f t="shared" si="1"/>
        <v>-62</v>
      </c>
      <c r="F60" s="6">
        <f t="shared" si="2"/>
        <v>3.48</v>
      </c>
    </row>
    <row r="61" spans="1:6" x14ac:dyDescent="0.25">
      <c r="A61" s="11">
        <v>100</v>
      </c>
      <c r="B61" s="2">
        <v>105</v>
      </c>
      <c r="C61" s="2">
        <v>49</v>
      </c>
      <c r="D61" s="2">
        <f t="shared" si="0"/>
        <v>154</v>
      </c>
      <c r="E61" s="2">
        <f t="shared" si="1"/>
        <v>-56</v>
      </c>
      <c r="F61" s="6">
        <f t="shared" si="2"/>
        <v>2.1428571428571428</v>
      </c>
    </row>
    <row r="62" spans="1:6" x14ac:dyDescent="0.25">
      <c r="A62" s="11">
        <v>101</v>
      </c>
      <c r="B62" s="2">
        <v>151</v>
      </c>
      <c r="C62" s="2">
        <v>45</v>
      </c>
      <c r="D62" s="2">
        <f t="shared" si="0"/>
        <v>196</v>
      </c>
      <c r="E62" s="2">
        <f t="shared" si="1"/>
        <v>-106</v>
      </c>
      <c r="F62" s="6">
        <f t="shared" si="2"/>
        <v>3.3555555555555556</v>
      </c>
    </row>
    <row r="63" spans="1:6" x14ac:dyDescent="0.25">
      <c r="A63" s="11">
        <v>102</v>
      </c>
      <c r="B63" s="2">
        <v>171</v>
      </c>
      <c r="C63" s="2">
        <v>72</v>
      </c>
      <c r="D63" s="2">
        <f t="shared" si="0"/>
        <v>243</v>
      </c>
      <c r="E63" s="2">
        <f t="shared" si="1"/>
        <v>-99</v>
      </c>
      <c r="F63" s="6">
        <f t="shared" si="2"/>
        <v>2.375</v>
      </c>
    </row>
    <row r="64" spans="1:6" x14ac:dyDescent="0.25">
      <c r="A64" s="11">
        <v>103</v>
      </c>
      <c r="B64" s="2">
        <v>211</v>
      </c>
      <c r="C64" s="2">
        <v>138</v>
      </c>
      <c r="D64" s="2">
        <f t="shared" si="0"/>
        <v>349</v>
      </c>
      <c r="E64" s="2">
        <f t="shared" si="1"/>
        <v>-73</v>
      </c>
      <c r="F64" s="6">
        <f t="shared" si="2"/>
        <v>1.5289855072463767</v>
      </c>
    </row>
    <row r="65" spans="1:6" x14ac:dyDescent="0.25">
      <c r="A65" s="11">
        <v>104</v>
      </c>
      <c r="B65" s="2">
        <v>156</v>
      </c>
      <c r="C65" s="2">
        <v>59</v>
      </c>
      <c r="D65" s="2">
        <f t="shared" si="0"/>
        <v>215</v>
      </c>
      <c r="E65" s="2">
        <f t="shared" si="1"/>
        <v>-97</v>
      </c>
      <c r="F65" s="6">
        <f t="shared" si="2"/>
        <v>2.6440677966101696</v>
      </c>
    </row>
    <row r="66" spans="1:6" x14ac:dyDescent="0.25">
      <c r="A66" s="11">
        <v>105</v>
      </c>
      <c r="B66" s="2">
        <v>179</v>
      </c>
      <c r="C66" s="2">
        <v>56</v>
      </c>
      <c r="D66" s="2">
        <f t="shared" si="0"/>
        <v>235</v>
      </c>
      <c r="E66" s="2">
        <f t="shared" si="1"/>
        <v>-123</v>
      </c>
      <c r="F66" s="6">
        <f t="shared" si="2"/>
        <v>3.1964285714285716</v>
      </c>
    </row>
    <row r="67" spans="1:6" x14ac:dyDescent="0.25">
      <c r="A67" s="11">
        <v>106</v>
      </c>
      <c r="B67" s="2">
        <v>139</v>
      </c>
      <c r="C67" s="2">
        <v>33</v>
      </c>
      <c r="D67" s="2">
        <f t="shared" si="0"/>
        <v>172</v>
      </c>
      <c r="E67" s="2">
        <f t="shared" si="1"/>
        <v>-106</v>
      </c>
      <c r="F67" s="6">
        <f t="shared" si="2"/>
        <v>4.2121212121212119</v>
      </c>
    </row>
    <row r="68" spans="1:6" x14ac:dyDescent="0.25">
      <c r="A68" s="11">
        <v>107</v>
      </c>
      <c r="B68" s="2">
        <v>117</v>
      </c>
      <c r="C68" s="2">
        <v>74</v>
      </c>
      <c r="D68" s="2">
        <f t="shared" si="0"/>
        <v>191</v>
      </c>
      <c r="E68" s="2">
        <f t="shared" si="1"/>
        <v>-43</v>
      </c>
      <c r="F68" s="6">
        <f t="shared" si="2"/>
        <v>1.5810810810810811</v>
      </c>
    </row>
    <row r="69" spans="1:6" x14ac:dyDescent="0.25">
      <c r="A69" s="11">
        <v>108</v>
      </c>
      <c r="B69" s="2">
        <v>84</v>
      </c>
      <c r="C69" s="2">
        <v>54</v>
      </c>
      <c r="D69" s="2">
        <f t="shared" ref="D69:D81" si="3">SUM(B69:C69)</f>
        <v>138</v>
      </c>
      <c r="E69" s="2">
        <f t="shared" ref="E69:E81" si="4">C69-B69</f>
        <v>-30</v>
      </c>
      <c r="F69" s="6">
        <f t="shared" ref="F69:F81" si="5">B69/C69</f>
        <v>1.5555555555555556</v>
      </c>
    </row>
    <row r="70" spans="1:6" x14ac:dyDescent="0.25">
      <c r="A70" s="11">
        <v>109</v>
      </c>
      <c r="B70" s="2">
        <v>229</v>
      </c>
      <c r="C70" s="2">
        <v>173</v>
      </c>
      <c r="D70" s="2">
        <f t="shared" si="3"/>
        <v>402</v>
      </c>
      <c r="E70" s="2">
        <f t="shared" si="4"/>
        <v>-56</v>
      </c>
      <c r="F70" s="6">
        <f t="shared" si="5"/>
        <v>1.323699421965318</v>
      </c>
    </row>
    <row r="71" spans="1:6" x14ac:dyDescent="0.25">
      <c r="A71" s="11">
        <v>110</v>
      </c>
      <c r="B71" s="2">
        <v>231</v>
      </c>
      <c r="C71" s="2">
        <v>150</v>
      </c>
      <c r="D71" s="2">
        <f t="shared" si="3"/>
        <v>381</v>
      </c>
      <c r="E71" s="2">
        <f t="shared" si="4"/>
        <v>-81</v>
      </c>
      <c r="F71" s="6">
        <f t="shared" si="5"/>
        <v>1.54</v>
      </c>
    </row>
    <row r="72" spans="1:6" x14ac:dyDescent="0.25">
      <c r="A72" s="11">
        <v>111</v>
      </c>
      <c r="B72" s="2">
        <v>49</v>
      </c>
      <c r="C72" s="2">
        <v>57</v>
      </c>
      <c r="D72" s="2">
        <f t="shared" si="3"/>
        <v>106</v>
      </c>
      <c r="E72" s="2">
        <f t="shared" si="4"/>
        <v>8</v>
      </c>
      <c r="F72" s="6">
        <f t="shared" si="5"/>
        <v>0.85964912280701755</v>
      </c>
    </row>
    <row r="73" spans="1:6" x14ac:dyDescent="0.25">
      <c r="A73" s="11">
        <v>112</v>
      </c>
      <c r="B73" s="2">
        <v>102</v>
      </c>
      <c r="C73" s="2">
        <v>110</v>
      </c>
      <c r="D73" s="2">
        <f t="shared" si="3"/>
        <v>212</v>
      </c>
      <c r="E73" s="2">
        <f t="shared" si="4"/>
        <v>8</v>
      </c>
      <c r="F73" s="6">
        <f t="shared" si="5"/>
        <v>0.92727272727272725</v>
      </c>
    </row>
    <row r="74" spans="1:6" x14ac:dyDescent="0.25">
      <c r="A74" s="11">
        <v>113</v>
      </c>
      <c r="B74" s="2">
        <v>325</v>
      </c>
      <c r="C74" s="2">
        <v>110</v>
      </c>
      <c r="D74" s="2">
        <f t="shared" si="3"/>
        <v>435</v>
      </c>
      <c r="E74" s="2">
        <f t="shared" si="4"/>
        <v>-215</v>
      </c>
      <c r="F74" s="6">
        <f t="shared" si="5"/>
        <v>2.9545454545454546</v>
      </c>
    </row>
    <row r="75" spans="1:6" x14ac:dyDescent="0.25">
      <c r="A75" s="11">
        <v>114</v>
      </c>
      <c r="B75" s="2">
        <v>265</v>
      </c>
      <c r="C75" s="2">
        <v>122</v>
      </c>
      <c r="D75" s="2">
        <f t="shared" si="3"/>
        <v>387</v>
      </c>
      <c r="E75" s="2">
        <f t="shared" si="4"/>
        <v>-143</v>
      </c>
      <c r="F75" s="6">
        <f t="shared" si="5"/>
        <v>2.1721311475409837</v>
      </c>
    </row>
    <row r="76" spans="1:6" x14ac:dyDescent="0.25">
      <c r="A76" s="11">
        <v>115</v>
      </c>
      <c r="B76" s="2">
        <v>197</v>
      </c>
      <c r="C76" s="2">
        <v>154</v>
      </c>
      <c r="D76" s="2">
        <f t="shared" si="3"/>
        <v>351</v>
      </c>
      <c r="E76" s="2">
        <f t="shared" si="4"/>
        <v>-43</v>
      </c>
      <c r="F76" s="6">
        <f t="shared" si="5"/>
        <v>1.2792207792207793</v>
      </c>
    </row>
    <row r="77" spans="1:6" x14ac:dyDescent="0.25">
      <c r="A77" s="11">
        <v>120</v>
      </c>
      <c r="B77" s="2">
        <v>274</v>
      </c>
      <c r="C77" s="2">
        <v>88</v>
      </c>
      <c r="D77" s="2">
        <f t="shared" si="3"/>
        <v>362</v>
      </c>
      <c r="E77" s="2">
        <f t="shared" si="4"/>
        <v>-186</v>
      </c>
      <c r="F77" s="6">
        <f t="shared" si="5"/>
        <v>3.1136363636363638</v>
      </c>
    </row>
    <row r="78" spans="1:6" x14ac:dyDescent="0.25">
      <c r="A78" s="11">
        <v>121</v>
      </c>
      <c r="B78" s="2">
        <v>203</v>
      </c>
      <c r="C78" s="2">
        <v>127</v>
      </c>
      <c r="D78" s="2">
        <f t="shared" si="3"/>
        <v>330</v>
      </c>
      <c r="E78" s="2">
        <f t="shared" si="4"/>
        <v>-76</v>
      </c>
      <c r="F78" s="6">
        <f t="shared" si="5"/>
        <v>1.5984251968503937</v>
      </c>
    </row>
    <row r="79" spans="1:6" x14ac:dyDescent="0.25">
      <c r="A79" s="11">
        <v>122</v>
      </c>
      <c r="B79" s="2">
        <v>130</v>
      </c>
      <c r="C79" s="2">
        <v>84</v>
      </c>
      <c r="D79" s="2">
        <f t="shared" si="3"/>
        <v>214</v>
      </c>
      <c r="E79" s="2">
        <f t="shared" si="4"/>
        <v>-46</v>
      </c>
      <c r="F79" s="6">
        <f t="shared" si="5"/>
        <v>1.5476190476190477</v>
      </c>
    </row>
    <row r="80" spans="1:6" x14ac:dyDescent="0.25">
      <c r="A80" s="11">
        <v>123</v>
      </c>
      <c r="B80" s="2">
        <v>100</v>
      </c>
      <c r="C80" s="2">
        <v>54</v>
      </c>
      <c r="D80" s="2">
        <f t="shared" si="3"/>
        <v>154</v>
      </c>
      <c r="E80" s="2">
        <f t="shared" si="4"/>
        <v>-46</v>
      </c>
      <c r="F80" s="6">
        <f t="shared" si="5"/>
        <v>1.8518518518518519</v>
      </c>
    </row>
    <row r="81" spans="1:6" x14ac:dyDescent="0.25">
      <c r="A81" s="4" t="s">
        <v>8</v>
      </c>
      <c r="B81" s="5">
        <f>SUM(B4:B80)</f>
        <v>15857</v>
      </c>
      <c r="C81" s="5">
        <f>SUM(C4:C80)</f>
        <v>6770</v>
      </c>
      <c r="D81" s="5">
        <f t="shared" si="3"/>
        <v>22627</v>
      </c>
      <c r="E81" s="5">
        <f t="shared" si="4"/>
        <v>-9087</v>
      </c>
      <c r="F81" s="6">
        <f t="shared" si="5"/>
        <v>2.3422451994091582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D4:D8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16" sqref="D16"/>
    </sheetView>
  </sheetViews>
  <sheetFormatPr defaultRowHeight="15" x14ac:dyDescent="0.25"/>
  <cols>
    <col min="1" max="1" width="15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2" t="str">
        <f>Total!A1</f>
        <v>Non DAT and DAT Arrest Analysis 4Q 2018</v>
      </c>
      <c r="B1" s="12"/>
      <c r="C1" s="12"/>
      <c r="D1" s="12"/>
      <c r="E1" s="12"/>
      <c r="F1" s="12"/>
      <c r="G1" s="1"/>
    </row>
    <row r="2" spans="1:7" x14ac:dyDescent="0.25">
      <c r="A2" s="13"/>
      <c r="B2" s="13"/>
      <c r="C2" s="13"/>
      <c r="D2" s="13"/>
      <c r="E2" s="13"/>
      <c r="F2" s="13"/>
      <c r="G2" s="1"/>
    </row>
    <row r="3" spans="1:7" x14ac:dyDescent="0.25">
      <c r="A3" s="4" t="s">
        <v>20</v>
      </c>
      <c r="B3" s="7" t="s">
        <v>0</v>
      </c>
      <c r="C3" s="7" t="s">
        <v>10</v>
      </c>
      <c r="D3" s="7" t="s">
        <v>35</v>
      </c>
      <c r="E3" s="7" t="s">
        <v>23</v>
      </c>
      <c r="F3" s="7" t="s">
        <v>34</v>
      </c>
    </row>
    <row r="4" spans="1:7" x14ac:dyDescent="0.25">
      <c r="A4" s="4" t="s">
        <v>11</v>
      </c>
      <c r="B4" s="8">
        <v>38</v>
      </c>
      <c r="C4" s="8">
        <v>45</v>
      </c>
      <c r="D4" s="8">
        <f>SUM(B4:C4)</f>
        <v>83</v>
      </c>
      <c r="E4" s="8">
        <f>C4-B4</f>
        <v>7</v>
      </c>
      <c r="F4" s="9">
        <f>B4/C4</f>
        <v>0.84444444444444444</v>
      </c>
    </row>
    <row r="5" spans="1:7" x14ac:dyDescent="0.25">
      <c r="A5" s="4" t="s">
        <v>12</v>
      </c>
      <c r="B5" s="8">
        <v>630</v>
      </c>
      <c r="C5" s="8">
        <v>498</v>
      </c>
      <c r="D5" s="8">
        <f t="shared" ref="D5:D10" si="0">SUM(B5:C5)</f>
        <v>1128</v>
      </c>
      <c r="E5" s="8">
        <f t="shared" ref="E5:E10" si="1">C5-B5</f>
        <v>-132</v>
      </c>
      <c r="F5" s="9">
        <f t="shared" ref="F5:F10" si="2">B5/C5</f>
        <v>1.2650602409638554</v>
      </c>
    </row>
    <row r="6" spans="1:7" x14ac:dyDescent="0.25">
      <c r="A6" s="4" t="s">
        <v>13</v>
      </c>
      <c r="B6" s="8">
        <v>7665</v>
      </c>
      <c r="C6" s="8">
        <v>2451</v>
      </c>
      <c r="D6" s="8">
        <f t="shared" si="0"/>
        <v>10116</v>
      </c>
      <c r="E6" s="8">
        <f t="shared" si="1"/>
        <v>-5214</v>
      </c>
      <c r="F6" s="9">
        <f t="shared" si="2"/>
        <v>3.127294981640147</v>
      </c>
    </row>
    <row r="7" spans="1:7" x14ac:dyDescent="0.25">
      <c r="A7" s="4" t="s">
        <v>43</v>
      </c>
      <c r="B7" s="8">
        <v>5496</v>
      </c>
      <c r="C7" s="8">
        <v>2516</v>
      </c>
      <c r="D7" s="8">
        <v>15072</v>
      </c>
      <c r="E7" s="8">
        <v>-2980</v>
      </c>
      <c r="F7" s="9">
        <f t="shared" si="2"/>
        <v>2.1844197138314785</v>
      </c>
    </row>
    <row r="8" spans="1:7" x14ac:dyDescent="0.25">
      <c r="A8" s="4" t="s">
        <v>14</v>
      </c>
      <c r="B8" s="8">
        <v>102</v>
      </c>
      <c r="C8" s="8">
        <v>49</v>
      </c>
      <c r="D8" s="8">
        <f t="shared" si="0"/>
        <v>151</v>
      </c>
      <c r="E8" s="8">
        <f t="shared" si="1"/>
        <v>-53</v>
      </c>
      <c r="F8" s="9">
        <f t="shared" si="2"/>
        <v>2.0816326530612246</v>
      </c>
    </row>
    <row r="9" spans="1:7" x14ac:dyDescent="0.25">
      <c r="A9" s="4" t="s">
        <v>15</v>
      </c>
      <c r="B9" s="8">
        <v>1926</v>
      </c>
      <c r="C9" s="8">
        <v>1211</v>
      </c>
      <c r="D9" s="8">
        <f t="shared" si="0"/>
        <v>3137</v>
      </c>
      <c r="E9" s="8">
        <f t="shared" si="1"/>
        <v>-715</v>
      </c>
      <c r="F9" s="9">
        <f t="shared" si="2"/>
        <v>1.5904211395540875</v>
      </c>
    </row>
    <row r="10" spans="1:7" x14ac:dyDescent="0.25">
      <c r="A10" s="4" t="s">
        <v>8</v>
      </c>
      <c r="B10" s="7">
        <f>SUM(B4:B9)</f>
        <v>15857</v>
      </c>
      <c r="C10" s="7">
        <f>SUM(C4:C9)</f>
        <v>6770</v>
      </c>
      <c r="D10" s="7">
        <f t="shared" si="0"/>
        <v>22627</v>
      </c>
      <c r="E10" s="7">
        <f t="shared" si="1"/>
        <v>-9087</v>
      </c>
      <c r="F10" s="9">
        <f t="shared" si="2"/>
        <v>2.3422451994091582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&amp;LNYPD/ORS&amp;C&amp;P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E11" sqref="E11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2" t="str">
        <f>Total!A1</f>
        <v>Non DAT and DAT Arrest Analysis 4Q 2018</v>
      </c>
      <c r="B1" s="12"/>
      <c r="C1" s="12"/>
      <c r="D1" s="12"/>
      <c r="E1" s="12"/>
      <c r="F1" s="12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4" t="s">
        <v>21</v>
      </c>
      <c r="B3" s="7" t="s">
        <v>0</v>
      </c>
      <c r="C3" s="7" t="s">
        <v>10</v>
      </c>
      <c r="D3" s="7" t="s">
        <v>35</v>
      </c>
      <c r="E3" s="7" t="s">
        <v>23</v>
      </c>
      <c r="F3" s="7" t="s">
        <v>34</v>
      </c>
    </row>
    <row r="4" spans="1:6" x14ac:dyDescent="0.25">
      <c r="A4" s="4" t="s">
        <v>16</v>
      </c>
      <c r="B4" s="8">
        <v>2998</v>
      </c>
      <c r="C4" s="8">
        <v>2104</v>
      </c>
      <c r="D4" s="8">
        <f>SUM(B4:C4)</f>
        <v>5102</v>
      </c>
      <c r="E4" s="8">
        <f>C4-B4</f>
        <v>-894</v>
      </c>
      <c r="F4" s="9">
        <f>B4/C4</f>
        <v>1.4249049429657794</v>
      </c>
    </row>
    <row r="5" spans="1:6" x14ac:dyDescent="0.25">
      <c r="A5" s="4" t="s">
        <v>17</v>
      </c>
      <c r="B5" s="8">
        <v>12859</v>
      </c>
      <c r="C5" s="8">
        <v>4666</v>
      </c>
      <c r="D5" s="8">
        <f t="shared" ref="D5:D6" si="0">SUM(B5:C5)</f>
        <v>17525</v>
      </c>
      <c r="E5" s="8">
        <f t="shared" ref="E5:E6" si="1">C5-B5</f>
        <v>-8193</v>
      </c>
      <c r="F5" s="9">
        <f t="shared" ref="F5:F6" si="2">B5/C5</f>
        <v>2.7558936990998713</v>
      </c>
    </row>
    <row r="6" spans="1:6" x14ac:dyDescent="0.25">
      <c r="A6" s="4" t="s">
        <v>8</v>
      </c>
      <c r="B6" s="7">
        <f>SUM(B4:B5)</f>
        <v>15857</v>
      </c>
      <c r="C6" s="7">
        <f>SUM(C4:C5)</f>
        <v>6770</v>
      </c>
      <c r="D6" s="7">
        <f t="shared" si="0"/>
        <v>22627</v>
      </c>
      <c r="E6" s="7">
        <f t="shared" si="1"/>
        <v>-9087</v>
      </c>
      <c r="F6" s="9">
        <f t="shared" si="2"/>
        <v>2.3422451994091582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E15" sqref="E15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2" t="str">
        <f>Total!A1</f>
        <v>Non DAT and DAT Arrest Analysis 4Q 2018</v>
      </c>
      <c r="B1" s="12"/>
      <c r="C1" s="12"/>
      <c r="D1" s="12"/>
      <c r="E1" s="12"/>
      <c r="F1" s="12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4" t="s">
        <v>22</v>
      </c>
      <c r="B3" s="7" t="s">
        <v>0</v>
      </c>
      <c r="C3" s="7" t="s">
        <v>10</v>
      </c>
      <c r="D3" s="7" t="s">
        <v>35</v>
      </c>
      <c r="E3" s="7" t="s">
        <v>23</v>
      </c>
      <c r="F3" s="7" t="s">
        <v>34</v>
      </c>
    </row>
    <row r="4" spans="1:6" x14ac:dyDescent="0.25">
      <c r="A4" s="4" t="s">
        <v>36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6" x14ac:dyDescent="0.25">
      <c r="A5" s="4" t="s">
        <v>37</v>
      </c>
      <c r="B5" s="8">
        <v>580</v>
      </c>
      <c r="C5" s="8">
        <v>178</v>
      </c>
      <c r="D5" s="8">
        <f t="shared" ref="D5:D10" si="0">SUM(B5:C5)</f>
        <v>758</v>
      </c>
      <c r="E5" s="8">
        <f t="shared" ref="E5:E10" si="1">C5-B5</f>
        <v>-402</v>
      </c>
      <c r="F5" s="9">
        <f t="shared" ref="F5:F10" si="2">IF(C5=0,"**.*",(B5/C5))</f>
        <v>3.2584269662921348</v>
      </c>
    </row>
    <row r="6" spans="1:6" x14ac:dyDescent="0.25">
      <c r="A6" s="4" t="s">
        <v>38</v>
      </c>
      <c r="B6" s="8">
        <v>2836</v>
      </c>
      <c r="C6" s="8">
        <v>1416</v>
      </c>
      <c r="D6" s="8">
        <f t="shared" si="0"/>
        <v>4252</v>
      </c>
      <c r="E6" s="8">
        <f t="shared" si="1"/>
        <v>-1420</v>
      </c>
      <c r="F6" s="9">
        <f t="shared" si="2"/>
        <v>2.0028248587570623</v>
      </c>
    </row>
    <row r="7" spans="1:6" x14ac:dyDescent="0.25">
      <c r="A7" s="4" t="s">
        <v>39</v>
      </c>
      <c r="B7" s="8">
        <v>7525</v>
      </c>
      <c r="C7" s="8">
        <v>2986</v>
      </c>
      <c r="D7" s="8">
        <f t="shared" si="0"/>
        <v>10511</v>
      </c>
      <c r="E7" s="8">
        <f t="shared" si="1"/>
        <v>-4539</v>
      </c>
      <c r="F7" s="9">
        <f t="shared" si="2"/>
        <v>2.5200937709310112</v>
      </c>
    </row>
    <row r="8" spans="1:6" x14ac:dyDescent="0.25">
      <c r="A8" s="4" t="s">
        <v>40</v>
      </c>
      <c r="B8" s="8">
        <v>4399</v>
      </c>
      <c r="C8" s="8">
        <v>1789</v>
      </c>
      <c r="D8" s="8">
        <f t="shared" si="0"/>
        <v>6188</v>
      </c>
      <c r="E8" s="8">
        <f t="shared" si="1"/>
        <v>-2610</v>
      </c>
      <c r="F8" s="9">
        <f t="shared" si="2"/>
        <v>2.4589155953046395</v>
      </c>
    </row>
    <row r="9" spans="1:6" x14ac:dyDescent="0.25">
      <c r="A9" s="4" t="s">
        <v>41</v>
      </c>
      <c r="B9" s="8">
        <v>517</v>
      </c>
      <c r="C9" s="8">
        <v>401</v>
      </c>
      <c r="D9" s="8">
        <f t="shared" si="0"/>
        <v>918</v>
      </c>
      <c r="E9" s="8">
        <f t="shared" si="1"/>
        <v>-116</v>
      </c>
      <c r="F9" s="9">
        <f t="shared" si="2"/>
        <v>1.2892768079800498</v>
      </c>
    </row>
    <row r="10" spans="1:6" x14ac:dyDescent="0.25">
      <c r="A10" s="4" t="s">
        <v>8</v>
      </c>
      <c r="B10" s="7">
        <f>SUM(B4:B9)</f>
        <v>15857</v>
      </c>
      <c r="C10" s="7">
        <f>SUM(C4:C9)</f>
        <v>6770</v>
      </c>
      <c r="D10" s="7">
        <f t="shared" si="0"/>
        <v>22627</v>
      </c>
      <c r="E10" s="7">
        <f t="shared" si="1"/>
        <v>-9087</v>
      </c>
      <c r="F10" s="9">
        <f t="shared" si="2"/>
        <v>2.3422451994091582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</vt:lpstr>
      <vt:lpstr>Boro</vt:lpstr>
      <vt:lpstr>PCT</vt:lpstr>
      <vt:lpstr>Race</vt:lpstr>
      <vt:lpstr>Sex</vt:lpstr>
      <vt:lpstr>Age</vt:lpstr>
      <vt:lpstr>PCT!Print_Titles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SCARAZZINI, DANTE</cp:lastModifiedBy>
  <cp:lastPrinted>2019-01-30T18:47:30Z</cp:lastPrinted>
  <dcterms:created xsi:type="dcterms:W3CDTF">2016-07-22T11:47:05Z</dcterms:created>
  <dcterms:modified xsi:type="dcterms:W3CDTF">2019-01-30T18:48:02Z</dcterms:modified>
</cp:coreProperties>
</file>