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3rd Qtr Reports\"/>
    </mc:Choice>
  </mc:AlternateContent>
  <bookViews>
    <workbookView xWindow="480" yWindow="75" windowWidth="27795" windowHeight="12345" activeTab="4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A1" i="7" l="1"/>
  <c r="A1" i="6"/>
  <c r="A1" i="5"/>
  <c r="A1" i="4"/>
  <c r="A1" i="3"/>
  <c r="C18" i="2" l="1"/>
  <c r="B18" i="2"/>
  <c r="F18" i="2" l="1"/>
  <c r="D18" i="2"/>
  <c r="E18" i="2"/>
  <c r="C6" i="6"/>
  <c r="B6" i="6"/>
  <c r="C10" i="5"/>
  <c r="B10" i="5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4" i="2"/>
  <c r="F6" i="2"/>
  <c r="F7" i="2"/>
  <c r="F8" i="2"/>
  <c r="F9" i="2"/>
  <c r="F10" i="2"/>
  <c r="F11" i="2"/>
  <c r="F12" i="2"/>
  <c r="F13" i="2"/>
  <c r="F14" i="2"/>
  <c r="F15" i="2"/>
  <c r="F16" i="2"/>
  <c r="F17" i="2"/>
  <c r="F5" i="2"/>
  <c r="F5" i="6"/>
  <c r="F6" i="6"/>
  <c r="F4" i="6"/>
  <c r="F5" i="5"/>
  <c r="F6" i="5"/>
  <c r="F7" i="5"/>
  <c r="F8" i="5"/>
  <c r="F9" i="5"/>
  <c r="F10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4" i="2"/>
  <c r="F10" i="7" l="1"/>
  <c r="E10" i="7"/>
  <c r="D10" i="7"/>
  <c r="E5" i="6"/>
  <c r="E6" i="6"/>
  <c r="E4" i="6"/>
  <c r="E5" i="5"/>
  <c r="E6" i="5"/>
  <c r="E8" i="5"/>
  <c r="E9" i="5"/>
  <c r="E10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4" i="2"/>
</calcChain>
</file>

<file path=xl/sharedStrings.xml><?xml version="1.0" encoding="utf-8"?>
<sst xmlns="http://schemas.openxmlformats.org/spreadsheetml/2006/main" count="153" uniqueCount="126">
  <si>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</si>
  <si>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</si>
  <si>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</si>
  <si>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</si>
  <si>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</si>
  <si>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</si>
  <si>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</si>
  <si>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</si>
  <si>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</si>
  <si>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</si>
  <si>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</si>
  <si>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AMER IND</t>
  </si>
  <si>
    <t>ASIAN/PAC.ISL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</si>
  <si>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</si>
  <si>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</si>
  <si>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</si>
  <si>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</si>
  <si>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</si>
  <si>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</si>
  <si>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</si>
  <si>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</si>
  <si>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</si>
  <si>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</si>
  <si>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</si>
  <si>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PL 1651503-INTENT/FRAUD OBT TRANS W/O PAY</t>
  </si>
  <si>
    <t>PL 1200001-ASLT W/INT CAUSES PHYS INJURY</t>
  </si>
  <si>
    <t>PL 1552500-PETIT LARCENY</t>
  </si>
  <si>
    <t>PL 2200300-CRIM POSS CONTRL SUBST-7TH</t>
  </si>
  <si>
    <t>VTL0511001-AGGRAVATED UNLIC OPER/MV-3RD</t>
  </si>
  <si>
    <t>PL 1201401-MENACING-2ND:WEAPON</t>
  </si>
  <si>
    <t>PL 1450001-CRIM MIS:INTENT DAMAGE PROPRTY</t>
  </si>
  <si>
    <t xml:space="preserve">PL 1211100-CRIM OBSTRUCTION BREATHING    </t>
  </si>
  <si>
    <t xml:space="preserve">VTL11920U2-OPER MV .08 OF 1% ALCOHOL-1ST </t>
  </si>
  <si>
    <t>PL 2053000-RESISTING ARREST</t>
  </si>
  <si>
    <t>PL 2155003-CRIM CONTEMPT-2ND:DISOBEY CRT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</si>
  <si>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</si>
  <si>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</si>
  <si>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</si>
  <si>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</si>
  <si>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</si>
  <si>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</si>
  <si>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</si>
  <si>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</si>
  <si>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</si>
  <si>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PL 2650101-CRIM POSS WEAP-4TH:FIREARM/WEP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</si>
  <si>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</si>
  <si>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</si>
  <si>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</si>
  <si>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</si>
  <si>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</si>
  <si>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</si>
  <si>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</si>
  <si>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</si>
  <si>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</si>
  <si>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</si>
  <si>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</si>
  <si>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</si>
  <si>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</si>
  <si>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</si>
  <si>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</si>
  <si>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</si>
  <si>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</si>
  <si>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</si>
  <si>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</si>
  <si>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</si>
  <si>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</si>
  <si>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</si>
  <si>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</si>
  <si>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</si>
  <si>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</si>
  <si>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</si>
  <si>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</si>
  <si>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</si>
  <si>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</si>
  <si>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</si>
  <si>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</si>
  <si>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</si>
  <si>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</si>
  <si>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</si>
  <si>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</si>
  <si>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</si>
  <si>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</si>
  <si>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</si>
  <si>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</si>
  <si>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</si>
  <si>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</si>
  <si>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</si>
  <si>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</si>
  <si>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</si>
  <si>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</si>
  <si>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</si>
  <si>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</si>
  <si>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</si>
  <si>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</si>
  <si>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</si>
  <si>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</si>
  <si>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</si>
  <si>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</si>
  <si>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</si>
  <si>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</si>
  <si>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</si>
  <si>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</si>
  <si>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</si>
  <si>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</si>
  <si>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</si>
  <si>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</si>
  <si>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</si>
  <si>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</si>
  <si>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</si>
  <si>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</si>
  <si>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</si>
  <si>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</si>
  <si>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</si>
  <si>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</si>
  <si>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</si>
  <si>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</si>
  <si>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</si>
  <si>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</si>
  <si>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</si>
  <si>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</si>
  <si>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</si>
  <si>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</si>
  <si>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HISPANIC</t>
  </si>
  <si>
    <t>VTL051101A-AGGRAVATED UNLIC OPER VEH-3RD</t>
  </si>
  <si>
    <t>Non DAT and DAT Arrest Analysis 3Q 2018</t>
  </si>
  <si>
    <t>Non DAT Arrests 3Q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</si>
</sst>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H30" sqref="H30"/>
    </sheetView>
  </sheetViews>
  <sheetFormatPr defaultRowHeight="15" x14ac:dyDescent="0.25"/>
  <cols>
    <col min="1" max="1" width="45.7109375" bestFit="1" customWidth="1"/>
    <col min="2" max="2" width="14.5703125" bestFit="1" customWidth="1"/>
    <col min="3" max="3" width="10.28515625" bestFit="1" customWidth="1"/>
    <col min="4" max="4" width="12.140625" bestFit="1" customWidth="1"/>
    <col min="5" max="5" width="10.42578125" bestFit="1" customWidth="1"/>
    <col min="6" max="6" width="13.28515625" bestFit="1" customWidth="1"/>
    <col min="8" max="8" width="44.28515625" bestFit="1" customWidth="1"/>
    <col min="10" max="10" width="44.28515625" bestFit="1" customWidth="1"/>
  </cols>
  <sheetData>
    <row r="1" spans="1:7" x14ac:dyDescent="0.25">
      <c r="A1" s="12" t="s">
        <v>124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3" t="s">
        <v>125</v>
      </c>
      <c r="B3" s="7" t="s">
        <v>2</v>
      </c>
      <c r="C3" s="7" t="s">
        <v>1</v>
      </c>
      <c r="D3" s="7" t="s">
        <v>36</v>
      </c>
      <c r="E3" s="7" t="s">
        <v>23</v>
      </c>
      <c r="F3" s="7" t="s">
        <v>35</v>
      </c>
    </row>
    <row r="4" spans="1:7" x14ac:dyDescent="0.25">
      <c r="A4" s="4" t="s">
        <v>25</v>
      </c>
      <c r="B4" s="8">
        <v>5129</v>
      </c>
      <c r="C4" s="8">
        <v>1369</v>
      </c>
      <c r="D4" s="8">
        <f>SUM(B4:C4)</f>
        <v>6498</v>
      </c>
      <c r="E4" s="8">
        <f>C4-B4</f>
        <v>-3760</v>
      </c>
      <c r="F4" s="9">
        <f>IF(C4=0,"**.*",(B4/C4))</f>
        <v>3.7465303140978818</v>
      </c>
    </row>
    <row r="5" spans="1:7" x14ac:dyDescent="0.25">
      <c r="A5" s="4" t="s">
        <v>26</v>
      </c>
      <c r="B5" s="8">
        <v>4000</v>
      </c>
      <c r="C5" s="8">
        <v>2053</v>
      </c>
      <c r="D5" s="8">
        <f t="shared" ref="D5:D18" si="0">SUM(B5:C5)</f>
        <v>6053</v>
      </c>
      <c r="E5" s="8">
        <f t="shared" ref="E5:E18" si="1">C5-B5</f>
        <v>-1947</v>
      </c>
      <c r="F5" s="9">
        <f>IF(C5=0,"**.*",(B5/C5))</f>
        <v>1.948368241597662</v>
      </c>
    </row>
    <row r="6" spans="1:7" x14ac:dyDescent="0.25">
      <c r="A6" s="4" t="s">
        <v>28</v>
      </c>
      <c r="B6" s="8">
        <v>1077</v>
      </c>
      <c r="C6" s="8">
        <v>1868</v>
      </c>
      <c r="D6" s="8">
        <f t="shared" si="0"/>
        <v>2945</v>
      </c>
      <c r="E6" s="8">
        <f t="shared" si="1"/>
        <v>791</v>
      </c>
      <c r="F6" s="9">
        <f t="shared" ref="F6:F18" si="2">IF(C6=0,"**.*",(B6/C6))</f>
        <v>0.57655246252676662</v>
      </c>
    </row>
    <row r="7" spans="1:7" x14ac:dyDescent="0.25">
      <c r="A7" s="4" t="s">
        <v>27</v>
      </c>
      <c r="B7" s="8">
        <v>1589</v>
      </c>
      <c r="C7" s="8">
        <v>1037</v>
      </c>
      <c r="D7" s="8">
        <f t="shared" si="0"/>
        <v>2626</v>
      </c>
      <c r="E7" s="8">
        <f t="shared" si="1"/>
        <v>-552</v>
      </c>
      <c r="F7" s="9">
        <f t="shared" si="2"/>
        <v>1.532304725168756</v>
      </c>
    </row>
    <row r="8" spans="1:7" x14ac:dyDescent="0.25">
      <c r="A8" s="4" t="s">
        <v>24</v>
      </c>
      <c r="B8" s="8">
        <v>1085</v>
      </c>
      <c r="C8" s="8">
        <v>112</v>
      </c>
      <c r="D8" s="8">
        <f t="shared" si="0"/>
        <v>1197</v>
      </c>
      <c r="E8" s="8">
        <f t="shared" si="1"/>
        <v>-973</v>
      </c>
      <c r="F8" s="9">
        <f t="shared" si="2"/>
        <v>9.6875</v>
      </c>
    </row>
    <row r="9" spans="1:7" x14ac:dyDescent="0.25">
      <c r="A9" s="4" t="s">
        <v>30</v>
      </c>
      <c r="B9" s="8">
        <v>821</v>
      </c>
      <c r="C9" s="8">
        <v>260</v>
      </c>
      <c r="D9" s="8">
        <f t="shared" si="0"/>
        <v>1081</v>
      </c>
      <c r="E9" s="8">
        <f t="shared" si="1"/>
        <v>-561</v>
      </c>
      <c r="F9" s="9">
        <f t="shared" si="2"/>
        <v>3.1576923076923076</v>
      </c>
    </row>
    <row r="10" spans="1:7" x14ac:dyDescent="0.25">
      <c r="A10" s="4" t="s">
        <v>29</v>
      </c>
      <c r="B10" s="8">
        <v>864</v>
      </c>
      <c r="C10" s="8">
        <v>110</v>
      </c>
      <c r="D10" s="8">
        <f t="shared" si="0"/>
        <v>974</v>
      </c>
      <c r="E10" s="8">
        <f t="shared" si="1"/>
        <v>-754</v>
      </c>
      <c r="F10" s="9">
        <f t="shared" si="2"/>
        <v>7.8545454545454545</v>
      </c>
    </row>
    <row r="11" spans="1:7" x14ac:dyDescent="0.25">
      <c r="A11" s="4" t="s">
        <v>43</v>
      </c>
      <c r="B11" s="8">
        <v>317</v>
      </c>
      <c r="C11" s="8">
        <v>574</v>
      </c>
      <c r="D11" s="8">
        <f t="shared" si="0"/>
        <v>891</v>
      </c>
      <c r="E11" s="8">
        <f t="shared" si="1"/>
        <v>257</v>
      </c>
      <c r="F11" s="9">
        <f t="shared" si="2"/>
        <v>0.55226480836236935</v>
      </c>
    </row>
    <row r="12" spans="1:7" x14ac:dyDescent="0.25">
      <c r="A12" s="4" t="s">
        <v>32</v>
      </c>
      <c r="B12" s="8">
        <v>806</v>
      </c>
      <c r="C12" s="8">
        <v>4</v>
      </c>
      <c r="D12" s="8">
        <f t="shared" si="0"/>
        <v>810</v>
      </c>
      <c r="E12" s="8">
        <f t="shared" si="1"/>
        <v>-802</v>
      </c>
      <c r="F12" s="9">
        <f t="shared" si="2"/>
        <v>201.5</v>
      </c>
    </row>
    <row r="13" spans="1:7" x14ac:dyDescent="0.25">
      <c r="A13" s="4" t="s">
        <v>44</v>
      </c>
      <c r="B13" s="8">
        <v>381</v>
      </c>
      <c r="C13" s="8">
        <v>380</v>
      </c>
      <c r="D13" s="8">
        <f t="shared" si="0"/>
        <v>761</v>
      </c>
      <c r="E13" s="8">
        <f t="shared" si="1"/>
        <v>-1</v>
      </c>
      <c r="F13" s="9">
        <f t="shared" si="2"/>
        <v>1.0026315789473683</v>
      </c>
    </row>
    <row r="14" spans="1:7" x14ac:dyDescent="0.25">
      <c r="A14" s="4" t="s">
        <v>31</v>
      </c>
      <c r="B14" s="8">
        <v>684</v>
      </c>
      <c r="C14" s="8">
        <v>21</v>
      </c>
      <c r="D14" s="8">
        <f t="shared" si="0"/>
        <v>705</v>
      </c>
      <c r="E14" s="8">
        <f t="shared" si="1"/>
        <v>-663</v>
      </c>
      <c r="F14" s="9">
        <f t="shared" si="2"/>
        <v>32.571428571428569</v>
      </c>
    </row>
    <row r="15" spans="1:7" x14ac:dyDescent="0.25">
      <c r="A15" s="4" t="s">
        <v>34</v>
      </c>
      <c r="B15" s="8">
        <v>652</v>
      </c>
      <c r="C15" s="8">
        <v>9</v>
      </c>
      <c r="D15" s="8">
        <f t="shared" si="0"/>
        <v>661</v>
      </c>
      <c r="E15" s="8">
        <f t="shared" si="1"/>
        <v>-643</v>
      </c>
      <c r="F15" s="9">
        <f t="shared" si="2"/>
        <v>72.444444444444443</v>
      </c>
    </row>
    <row r="16" spans="1:7" x14ac:dyDescent="0.25">
      <c r="A16" s="4" t="s">
        <v>33</v>
      </c>
      <c r="B16" s="8">
        <v>643</v>
      </c>
      <c r="C16" s="8">
        <v>0</v>
      </c>
      <c r="D16" s="8">
        <f t="shared" si="0"/>
        <v>643</v>
      </c>
      <c r="E16" s="8">
        <f t="shared" si="1"/>
        <v>-643</v>
      </c>
      <c r="F16" s="9" t="str">
        <f t="shared" si="2"/>
        <v>**.*</v>
      </c>
    </row>
    <row r="17" spans="1:6" x14ac:dyDescent="0.25">
      <c r="A17" s="4" t="s">
        <v>123</v>
      </c>
      <c r="B17" s="8">
        <v>209</v>
      </c>
      <c r="C17" s="8">
        <v>338</v>
      </c>
      <c r="D17" s="8">
        <f t="shared" si="0"/>
        <v>547</v>
      </c>
      <c r="E17" s="8">
        <f t="shared" si="1"/>
        <v>129</v>
      </c>
      <c r="F17" s="9">
        <f t="shared" si="2"/>
        <v>0.61834319526627224</v>
      </c>
    </row>
    <row r="18" spans="1:6" x14ac:dyDescent="0.25">
      <c r="A18" s="10" t="s">
        <v>8</v>
      </c>
      <c r="B18" s="5">
        <f>SUM(B4:B17)</f>
        <v>18257</v>
      </c>
      <c r="C18" s="5">
        <f>SUM(C4:C17)</f>
        <v>8135</v>
      </c>
      <c r="D18" s="7">
        <f t="shared" si="0"/>
        <v>26392</v>
      </c>
      <c r="E18" s="7">
        <f t="shared" si="1"/>
        <v>-10122</v>
      </c>
      <c r="F18" s="9">
        <f t="shared" si="2"/>
        <v>2.2442532267977873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I10" sqref="I10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tr">
        <f>Total!A1</f>
        <v>Non DAT and DAT Arrest Analysis 3Q 2018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19</v>
      </c>
      <c r="B3" s="7" t="s">
        <v>9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6" x14ac:dyDescent="0.25">
      <c r="A4" s="4" t="s">
        <v>3</v>
      </c>
      <c r="B4" s="8">
        <v>5030</v>
      </c>
      <c r="C4" s="8">
        <v>2066</v>
      </c>
      <c r="D4" s="8">
        <f>SUM(B4:C4)</f>
        <v>7096</v>
      </c>
      <c r="E4" s="8">
        <f>C4-B4</f>
        <v>-2964</v>
      </c>
      <c r="F4" s="9">
        <f>B4/C4</f>
        <v>2.4346563407550823</v>
      </c>
    </row>
    <row r="5" spans="1:6" x14ac:dyDescent="0.25">
      <c r="A5" s="4" t="s">
        <v>4</v>
      </c>
      <c r="B5" s="8">
        <v>4599</v>
      </c>
      <c r="C5" s="8">
        <v>1687</v>
      </c>
      <c r="D5" s="8">
        <f t="shared" ref="D5:D9" si="0">SUM(B5:C5)</f>
        <v>6286</v>
      </c>
      <c r="E5" s="8">
        <f t="shared" ref="E5:E9" si="1">C5-B5</f>
        <v>-2912</v>
      </c>
      <c r="F5" s="9">
        <f t="shared" ref="F5:F9" si="2">B5/C5</f>
        <v>2.7261410788381744</v>
      </c>
    </row>
    <row r="6" spans="1:6" x14ac:dyDescent="0.25">
      <c r="A6" s="4" t="s">
        <v>5</v>
      </c>
      <c r="B6" s="8">
        <v>4719</v>
      </c>
      <c r="C6" s="8">
        <v>2342</v>
      </c>
      <c r="D6" s="8">
        <f t="shared" si="0"/>
        <v>7061</v>
      </c>
      <c r="E6" s="8">
        <f t="shared" si="1"/>
        <v>-2377</v>
      </c>
      <c r="F6" s="9">
        <f t="shared" si="2"/>
        <v>2.0149444918872756</v>
      </c>
    </row>
    <row r="7" spans="1:6" x14ac:dyDescent="0.25">
      <c r="A7" s="4" t="s">
        <v>6</v>
      </c>
      <c r="B7" s="8">
        <v>3051</v>
      </c>
      <c r="C7" s="8">
        <v>1595</v>
      </c>
      <c r="D7" s="8">
        <f t="shared" si="0"/>
        <v>4646</v>
      </c>
      <c r="E7" s="8">
        <f t="shared" si="1"/>
        <v>-1456</v>
      </c>
      <c r="F7" s="9">
        <f t="shared" si="2"/>
        <v>1.9128526645768025</v>
      </c>
    </row>
    <row r="8" spans="1:6" x14ac:dyDescent="0.25">
      <c r="A8" s="4" t="s">
        <v>7</v>
      </c>
      <c r="B8" s="8">
        <v>858</v>
      </c>
      <c r="C8" s="8">
        <v>445</v>
      </c>
      <c r="D8" s="8">
        <f t="shared" si="0"/>
        <v>1303</v>
      </c>
      <c r="E8" s="8">
        <f t="shared" si="1"/>
        <v>-413</v>
      </c>
      <c r="F8" s="9">
        <f t="shared" si="2"/>
        <v>1.9280898876404495</v>
      </c>
    </row>
    <row r="9" spans="1:6" x14ac:dyDescent="0.25">
      <c r="A9" s="4" t="s">
        <v>8</v>
      </c>
      <c r="B9" s="7">
        <f>SUM(B4:B8)</f>
        <v>18257</v>
      </c>
      <c r="C9" s="7">
        <f>SUM(C4:C8)</f>
        <v>8135</v>
      </c>
      <c r="D9" s="7">
        <f t="shared" si="0"/>
        <v>26392</v>
      </c>
      <c r="E9" s="7">
        <f t="shared" si="1"/>
        <v>-10122</v>
      </c>
      <c r="F9" s="9">
        <f t="shared" si="2"/>
        <v>2.2442532267977873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4" sqref="B4:C8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tr">
        <f>Total!A1</f>
        <v>Non DAT and DAT Arrest Analysis 3Q 2018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4" t="s">
        <v>18</v>
      </c>
      <c r="B3" s="5" t="s">
        <v>0</v>
      </c>
      <c r="C3" s="5" t="s">
        <v>10</v>
      </c>
      <c r="D3" s="5" t="s">
        <v>36</v>
      </c>
      <c r="E3" s="5" t="s">
        <v>23</v>
      </c>
      <c r="F3" s="5" t="s">
        <v>35</v>
      </c>
    </row>
    <row r="4" spans="1:7" x14ac:dyDescent="0.25">
      <c r="A4" s="11" t="s">
        <v>45</v>
      </c>
      <c r="B4" s="2">
        <v>233</v>
      </c>
      <c r="C4" s="2">
        <v>123</v>
      </c>
      <c r="D4" s="2">
        <f>SUM(B4:C4)</f>
        <v>356</v>
      </c>
      <c r="E4" s="2">
        <f>C4-B4</f>
        <v>-110</v>
      </c>
      <c r="F4" s="6">
        <f>B4/C4</f>
        <v>1.8943089430894309</v>
      </c>
    </row>
    <row r="5" spans="1:7" x14ac:dyDescent="0.25">
      <c r="A5" s="11" t="s">
        <v>46</v>
      </c>
      <c r="B5" s="2">
        <v>181</v>
      </c>
      <c r="C5" s="2">
        <v>83</v>
      </c>
      <c r="D5" s="2">
        <f t="shared" ref="D5:D68" si="0">SUM(B5:C5)</f>
        <v>264</v>
      </c>
      <c r="E5" s="2">
        <f t="shared" ref="E5:E68" si="1">C5-B5</f>
        <v>-98</v>
      </c>
      <c r="F5" s="6">
        <f t="shared" ref="F5:F68" si="2">B5/C5</f>
        <v>2.1807228915662651</v>
      </c>
    </row>
    <row r="6" spans="1:7" x14ac:dyDescent="0.25">
      <c r="A6" s="11" t="s">
        <v>47</v>
      </c>
      <c r="B6" s="2">
        <v>205</v>
      </c>
      <c r="C6" s="2">
        <v>72</v>
      </c>
      <c r="D6" s="2">
        <f t="shared" si="0"/>
        <v>277</v>
      </c>
      <c r="E6" s="2">
        <f t="shared" si="1"/>
        <v>-133</v>
      </c>
      <c r="F6" s="6">
        <f t="shared" si="2"/>
        <v>2.8472222222222223</v>
      </c>
    </row>
    <row r="7" spans="1:7" x14ac:dyDescent="0.25">
      <c r="A7" s="11" t="s">
        <v>48</v>
      </c>
      <c r="B7" s="2">
        <v>147</v>
      </c>
      <c r="C7" s="2">
        <v>102</v>
      </c>
      <c r="D7" s="2">
        <f t="shared" si="0"/>
        <v>249</v>
      </c>
      <c r="E7" s="2">
        <f t="shared" si="1"/>
        <v>-45</v>
      </c>
      <c r="F7" s="6">
        <f t="shared" si="2"/>
        <v>1.4411764705882353</v>
      </c>
    </row>
    <row r="8" spans="1:7" x14ac:dyDescent="0.25">
      <c r="A8" s="11" t="s">
        <v>49</v>
      </c>
      <c r="B8" s="2">
        <v>137</v>
      </c>
      <c r="C8" s="2">
        <v>109</v>
      </c>
      <c r="D8" s="2">
        <f t="shared" si="0"/>
        <v>246</v>
      </c>
      <c r="E8" s="2">
        <f t="shared" si="1"/>
        <v>-28</v>
      </c>
      <c r="F8" s="6">
        <f t="shared" si="2"/>
        <v>1.2568807339449541</v>
      </c>
    </row>
    <row r="9" spans="1:7" x14ac:dyDescent="0.25">
      <c r="A9" s="11" t="s">
        <v>50</v>
      </c>
      <c r="B9" s="2">
        <v>126</v>
      </c>
      <c r="C9" s="2">
        <v>76</v>
      </c>
      <c r="D9" s="2">
        <f t="shared" si="0"/>
        <v>202</v>
      </c>
      <c r="E9" s="2">
        <f t="shared" si="1"/>
        <v>-50</v>
      </c>
      <c r="F9" s="6">
        <f t="shared" si="2"/>
        <v>1.6578947368421053</v>
      </c>
    </row>
    <row r="10" spans="1:7" x14ac:dyDescent="0.25">
      <c r="A10" s="11" t="s">
        <v>51</v>
      </c>
      <c r="B10" s="2">
        <v>320</v>
      </c>
      <c r="C10" s="2">
        <v>123</v>
      </c>
      <c r="D10" s="2">
        <f t="shared" si="0"/>
        <v>443</v>
      </c>
      <c r="E10" s="2">
        <f t="shared" si="1"/>
        <v>-197</v>
      </c>
      <c r="F10" s="6">
        <f t="shared" si="2"/>
        <v>2.6016260162601625</v>
      </c>
    </row>
    <row r="11" spans="1:7" x14ac:dyDescent="0.25">
      <c r="A11" s="11" t="s">
        <v>52</v>
      </c>
      <c r="B11" s="2">
        <v>683</v>
      </c>
      <c r="C11" s="2">
        <v>320</v>
      </c>
      <c r="D11" s="2">
        <f t="shared" si="0"/>
        <v>1003</v>
      </c>
      <c r="E11" s="2">
        <f t="shared" si="1"/>
        <v>-363</v>
      </c>
      <c r="F11" s="6">
        <f t="shared" si="2"/>
        <v>2.1343749999999999</v>
      </c>
    </row>
    <row r="12" spans="1:7" x14ac:dyDescent="0.25">
      <c r="A12" s="11" t="s">
        <v>53</v>
      </c>
      <c r="B12" s="2">
        <v>108</v>
      </c>
      <c r="C12" s="2">
        <v>53</v>
      </c>
      <c r="D12" s="2">
        <f t="shared" si="0"/>
        <v>161</v>
      </c>
      <c r="E12" s="2">
        <f t="shared" si="1"/>
        <v>-55</v>
      </c>
      <c r="F12" s="6">
        <f t="shared" si="2"/>
        <v>2.0377358490566038</v>
      </c>
    </row>
    <row r="13" spans="1:7" x14ac:dyDescent="0.25">
      <c r="A13" s="11" t="s">
        <v>54</v>
      </c>
      <c r="B13" s="2">
        <v>247</v>
      </c>
      <c r="C13" s="2">
        <v>158</v>
      </c>
      <c r="D13" s="2">
        <f t="shared" si="0"/>
        <v>405</v>
      </c>
      <c r="E13" s="2">
        <f t="shared" si="1"/>
        <v>-89</v>
      </c>
      <c r="F13" s="6">
        <f t="shared" si="2"/>
        <v>1.5632911392405062</v>
      </c>
    </row>
    <row r="14" spans="1:7" x14ac:dyDescent="0.25">
      <c r="A14" s="11" t="s">
        <v>55</v>
      </c>
      <c r="B14" s="2">
        <v>164</v>
      </c>
      <c r="C14" s="2">
        <v>107</v>
      </c>
      <c r="D14" s="2">
        <f t="shared" si="0"/>
        <v>271</v>
      </c>
      <c r="E14" s="2">
        <f t="shared" si="1"/>
        <v>-57</v>
      </c>
      <c r="F14" s="6">
        <f t="shared" si="2"/>
        <v>1.5327102803738317</v>
      </c>
    </row>
    <row r="15" spans="1:7" x14ac:dyDescent="0.25">
      <c r="A15" s="11" t="s">
        <v>56</v>
      </c>
      <c r="B15" s="2">
        <v>164</v>
      </c>
      <c r="C15" s="2">
        <v>67</v>
      </c>
      <c r="D15" s="2">
        <f t="shared" si="0"/>
        <v>231</v>
      </c>
      <c r="E15" s="2">
        <f t="shared" si="1"/>
        <v>-97</v>
      </c>
      <c r="F15" s="6">
        <f t="shared" si="2"/>
        <v>2.4477611940298507</v>
      </c>
    </row>
    <row r="16" spans="1:7" x14ac:dyDescent="0.25">
      <c r="A16" s="11" t="s">
        <v>57</v>
      </c>
      <c r="B16" s="2">
        <v>20</v>
      </c>
      <c r="C16" s="2">
        <v>8</v>
      </c>
      <c r="D16" s="2">
        <f t="shared" si="0"/>
        <v>28</v>
      </c>
      <c r="E16" s="2">
        <f t="shared" si="1"/>
        <v>-12</v>
      </c>
      <c r="F16" s="6">
        <f t="shared" si="2"/>
        <v>2.5</v>
      </c>
    </row>
    <row r="17" spans="1:6" x14ac:dyDescent="0.25">
      <c r="A17" s="11" t="s">
        <v>58</v>
      </c>
      <c r="B17" s="2">
        <v>214</v>
      </c>
      <c r="C17" s="2">
        <v>115</v>
      </c>
      <c r="D17" s="2">
        <f t="shared" si="0"/>
        <v>329</v>
      </c>
      <c r="E17" s="2">
        <f t="shared" si="1"/>
        <v>-99</v>
      </c>
      <c r="F17" s="6">
        <f t="shared" si="2"/>
        <v>1.8608695652173912</v>
      </c>
    </row>
    <row r="18" spans="1:6" x14ac:dyDescent="0.25">
      <c r="A18" s="11" t="s">
        <v>59</v>
      </c>
      <c r="B18" s="2">
        <v>185</v>
      </c>
      <c r="C18" s="2">
        <v>52</v>
      </c>
      <c r="D18" s="2">
        <f t="shared" si="0"/>
        <v>237</v>
      </c>
      <c r="E18" s="2">
        <f t="shared" si="1"/>
        <v>-133</v>
      </c>
      <c r="F18" s="6">
        <f t="shared" si="2"/>
        <v>3.5576923076923075</v>
      </c>
    </row>
    <row r="19" spans="1:6" x14ac:dyDescent="0.25">
      <c r="A19" s="11" t="s">
        <v>60</v>
      </c>
      <c r="B19" s="2">
        <v>454</v>
      </c>
      <c r="C19" s="2">
        <v>266</v>
      </c>
      <c r="D19" s="2">
        <f t="shared" si="0"/>
        <v>720</v>
      </c>
      <c r="E19" s="2">
        <f t="shared" si="1"/>
        <v>-188</v>
      </c>
      <c r="F19" s="6">
        <f t="shared" si="2"/>
        <v>1.7067669172932332</v>
      </c>
    </row>
    <row r="20" spans="1:6" x14ac:dyDescent="0.25">
      <c r="A20" s="11" t="s">
        <v>61</v>
      </c>
      <c r="B20" s="2">
        <v>123</v>
      </c>
      <c r="C20" s="2">
        <v>86</v>
      </c>
      <c r="D20" s="2">
        <f t="shared" si="0"/>
        <v>209</v>
      </c>
      <c r="E20" s="2">
        <f t="shared" si="1"/>
        <v>-37</v>
      </c>
      <c r="F20" s="6">
        <f t="shared" si="2"/>
        <v>1.430232558139535</v>
      </c>
    </row>
    <row r="21" spans="1:6" x14ac:dyDescent="0.25">
      <c r="A21" s="11" t="s">
        <v>62</v>
      </c>
      <c r="B21" s="2">
        <v>221</v>
      </c>
      <c r="C21" s="2">
        <v>42</v>
      </c>
      <c r="D21" s="2">
        <f t="shared" si="0"/>
        <v>263</v>
      </c>
      <c r="E21" s="2">
        <f t="shared" si="1"/>
        <v>-179</v>
      </c>
      <c r="F21" s="6">
        <f t="shared" si="2"/>
        <v>5.2619047619047619</v>
      </c>
    </row>
    <row r="22" spans="1:6" x14ac:dyDescent="0.25">
      <c r="A22" s="11" t="s">
        <v>63</v>
      </c>
      <c r="B22" s="2">
        <v>118</v>
      </c>
      <c r="C22" s="2">
        <v>68</v>
      </c>
      <c r="D22" s="2">
        <f t="shared" si="0"/>
        <v>186</v>
      </c>
      <c r="E22" s="2">
        <f t="shared" si="1"/>
        <v>-50</v>
      </c>
      <c r="F22" s="6">
        <f t="shared" si="2"/>
        <v>1.7352941176470589</v>
      </c>
    </row>
    <row r="23" spans="1:6" x14ac:dyDescent="0.25">
      <c r="A23" s="11" t="s">
        <v>64</v>
      </c>
      <c r="B23" s="2">
        <v>277</v>
      </c>
      <c r="C23" s="2">
        <v>68</v>
      </c>
      <c r="D23" s="2">
        <f t="shared" si="0"/>
        <v>345</v>
      </c>
      <c r="E23" s="2">
        <f t="shared" si="1"/>
        <v>-209</v>
      </c>
      <c r="F23" s="6">
        <f t="shared" si="2"/>
        <v>4.0735294117647056</v>
      </c>
    </row>
    <row r="24" spans="1:6" x14ac:dyDescent="0.25">
      <c r="A24" s="11" t="s">
        <v>65</v>
      </c>
      <c r="B24" s="2">
        <v>186</v>
      </c>
      <c r="C24" s="2">
        <v>113</v>
      </c>
      <c r="D24" s="2">
        <f t="shared" si="0"/>
        <v>299</v>
      </c>
      <c r="E24" s="2">
        <f t="shared" si="1"/>
        <v>-73</v>
      </c>
      <c r="F24" s="6">
        <f t="shared" si="2"/>
        <v>1.6460176991150441</v>
      </c>
    </row>
    <row r="25" spans="1:6" x14ac:dyDescent="0.25">
      <c r="A25" s="11" t="s">
        <v>66</v>
      </c>
      <c r="B25" s="2">
        <v>206</v>
      </c>
      <c r="C25" s="2">
        <v>131</v>
      </c>
      <c r="D25" s="2">
        <f t="shared" si="0"/>
        <v>337</v>
      </c>
      <c r="E25" s="2">
        <f t="shared" si="1"/>
        <v>-75</v>
      </c>
      <c r="F25" s="6">
        <f t="shared" si="2"/>
        <v>1.5725190839694656</v>
      </c>
    </row>
    <row r="26" spans="1:6" x14ac:dyDescent="0.25">
      <c r="A26" s="11" t="s">
        <v>67</v>
      </c>
      <c r="B26" s="2">
        <v>636</v>
      </c>
      <c r="C26" s="2">
        <v>248</v>
      </c>
      <c r="D26" s="2">
        <f t="shared" si="0"/>
        <v>884</v>
      </c>
      <c r="E26" s="2">
        <f t="shared" si="1"/>
        <v>-388</v>
      </c>
      <c r="F26" s="6">
        <f t="shared" si="2"/>
        <v>2.564516129032258</v>
      </c>
    </row>
    <row r="27" spans="1:6" x14ac:dyDescent="0.25">
      <c r="A27" s="11" t="s">
        <v>68</v>
      </c>
      <c r="B27" s="2">
        <v>238</v>
      </c>
      <c r="C27" s="2">
        <v>128</v>
      </c>
      <c r="D27" s="2">
        <f t="shared" si="0"/>
        <v>366</v>
      </c>
      <c r="E27" s="2">
        <f t="shared" si="1"/>
        <v>-110</v>
      </c>
      <c r="F27" s="6">
        <f t="shared" si="2"/>
        <v>1.859375</v>
      </c>
    </row>
    <row r="28" spans="1:6" x14ac:dyDescent="0.25">
      <c r="A28" s="11" t="s">
        <v>69</v>
      </c>
      <c r="B28" s="2">
        <v>389</v>
      </c>
      <c r="C28" s="2">
        <v>154</v>
      </c>
      <c r="D28" s="2">
        <f t="shared" si="0"/>
        <v>543</v>
      </c>
      <c r="E28" s="2">
        <f t="shared" si="1"/>
        <v>-235</v>
      </c>
      <c r="F28" s="6">
        <f t="shared" si="2"/>
        <v>2.5259740259740258</v>
      </c>
    </row>
    <row r="29" spans="1:6" x14ac:dyDescent="0.25">
      <c r="A29" s="11" t="s">
        <v>70</v>
      </c>
      <c r="B29" s="2">
        <v>561</v>
      </c>
      <c r="C29" s="2">
        <v>156</v>
      </c>
      <c r="D29" s="2">
        <f t="shared" si="0"/>
        <v>717</v>
      </c>
      <c r="E29" s="2">
        <f t="shared" si="1"/>
        <v>-405</v>
      </c>
      <c r="F29" s="6">
        <f t="shared" si="2"/>
        <v>3.5961538461538463</v>
      </c>
    </row>
    <row r="30" spans="1:6" x14ac:dyDescent="0.25">
      <c r="A30" s="11" t="s">
        <v>71</v>
      </c>
      <c r="B30" s="2">
        <v>672</v>
      </c>
      <c r="C30" s="2">
        <v>304</v>
      </c>
      <c r="D30" s="2">
        <f t="shared" si="0"/>
        <v>976</v>
      </c>
      <c r="E30" s="2">
        <f t="shared" si="1"/>
        <v>-368</v>
      </c>
      <c r="F30" s="6">
        <f t="shared" si="2"/>
        <v>2.2105263157894739</v>
      </c>
    </row>
    <row r="31" spans="1:6" x14ac:dyDescent="0.25">
      <c r="A31" s="11" t="s">
        <v>72</v>
      </c>
      <c r="B31" s="2">
        <v>240</v>
      </c>
      <c r="C31" s="2">
        <v>106</v>
      </c>
      <c r="D31" s="2">
        <f t="shared" si="0"/>
        <v>346</v>
      </c>
      <c r="E31" s="2">
        <f t="shared" si="1"/>
        <v>-134</v>
      </c>
      <c r="F31" s="6">
        <f t="shared" si="2"/>
        <v>2.2641509433962264</v>
      </c>
    </row>
    <row r="32" spans="1:6" x14ac:dyDescent="0.25">
      <c r="A32" s="11" t="s">
        <v>73</v>
      </c>
      <c r="B32" s="2">
        <v>531</v>
      </c>
      <c r="C32" s="2">
        <v>167</v>
      </c>
      <c r="D32" s="2">
        <f t="shared" si="0"/>
        <v>698</v>
      </c>
      <c r="E32" s="2">
        <f t="shared" si="1"/>
        <v>-364</v>
      </c>
      <c r="F32" s="6">
        <f t="shared" si="2"/>
        <v>3.1796407185628741</v>
      </c>
    </row>
    <row r="33" spans="1:6" x14ac:dyDescent="0.25">
      <c r="A33" s="11" t="s">
        <v>74</v>
      </c>
      <c r="B33" s="2">
        <v>495</v>
      </c>
      <c r="C33" s="2">
        <v>113</v>
      </c>
      <c r="D33" s="2">
        <f t="shared" si="0"/>
        <v>608</v>
      </c>
      <c r="E33" s="2">
        <f t="shared" si="1"/>
        <v>-382</v>
      </c>
      <c r="F33" s="6">
        <f t="shared" si="2"/>
        <v>4.3805309734513278</v>
      </c>
    </row>
    <row r="34" spans="1:6" x14ac:dyDescent="0.25">
      <c r="A34" s="11" t="s">
        <v>75</v>
      </c>
      <c r="B34" s="2">
        <v>376</v>
      </c>
      <c r="C34" s="2">
        <v>262</v>
      </c>
      <c r="D34" s="2">
        <f t="shared" si="0"/>
        <v>638</v>
      </c>
      <c r="E34" s="2">
        <f t="shared" si="1"/>
        <v>-114</v>
      </c>
      <c r="F34" s="6">
        <f t="shared" si="2"/>
        <v>1.4351145038167938</v>
      </c>
    </row>
    <row r="35" spans="1:6" x14ac:dyDescent="0.25">
      <c r="A35" s="11" t="s">
        <v>76</v>
      </c>
      <c r="B35" s="2">
        <v>287</v>
      </c>
      <c r="C35" s="2">
        <v>124</v>
      </c>
      <c r="D35" s="2">
        <f t="shared" si="0"/>
        <v>411</v>
      </c>
      <c r="E35" s="2">
        <f t="shared" si="1"/>
        <v>-163</v>
      </c>
      <c r="F35" s="6">
        <f t="shared" si="2"/>
        <v>2.314516129032258</v>
      </c>
    </row>
    <row r="36" spans="1:6" x14ac:dyDescent="0.25">
      <c r="A36" s="11" t="s">
        <v>77</v>
      </c>
      <c r="B36" s="2">
        <v>89</v>
      </c>
      <c r="C36" s="2">
        <v>64</v>
      </c>
      <c r="D36" s="2">
        <f t="shared" si="0"/>
        <v>153</v>
      </c>
      <c r="E36" s="2">
        <f t="shared" si="1"/>
        <v>-25</v>
      </c>
      <c r="F36" s="6">
        <f t="shared" si="2"/>
        <v>1.390625</v>
      </c>
    </row>
    <row r="37" spans="1:6" x14ac:dyDescent="0.25">
      <c r="A37" s="11" t="s">
        <v>78</v>
      </c>
      <c r="B37" s="2">
        <v>516</v>
      </c>
      <c r="C37" s="2">
        <v>240</v>
      </c>
      <c r="D37" s="2">
        <f t="shared" si="0"/>
        <v>756</v>
      </c>
      <c r="E37" s="2">
        <f t="shared" si="1"/>
        <v>-276</v>
      </c>
      <c r="F37" s="6">
        <f t="shared" si="2"/>
        <v>2.15</v>
      </c>
    </row>
    <row r="38" spans="1:6" x14ac:dyDescent="0.25">
      <c r="A38" s="11" t="s">
        <v>79</v>
      </c>
      <c r="B38" s="2">
        <v>313</v>
      </c>
      <c r="C38" s="2">
        <v>113</v>
      </c>
      <c r="D38" s="2">
        <f t="shared" si="0"/>
        <v>426</v>
      </c>
      <c r="E38" s="2">
        <f t="shared" si="1"/>
        <v>-200</v>
      </c>
      <c r="F38" s="6">
        <f t="shared" si="2"/>
        <v>2.7699115044247788</v>
      </c>
    </row>
    <row r="39" spans="1:6" x14ac:dyDescent="0.25">
      <c r="A39" s="11" t="s">
        <v>80</v>
      </c>
      <c r="B39" s="2">
        <v>160</v>
      </c>
      <c r="C39" s="2">
        <v>73</v>
      </c>
      <c r="D39" s="2">
        <f t="shared" si="0"/>
        <v>233</v>
      </c>
      <c r="E39" s="2">
        <f t="shared" si="1"/>
        <v>-87</v>
      </c>
      <c r="F39" s="6">
        <f t="shared" si="2"/>
        <v>2.1917808219178081</v>
      </c>
    </row>
    <row r="40" spans="1:6" x14ac:dyDescent="0.25">
      <c r="A40" s="11" t="s">
        <v>81</v>
      </c>
      <c r="B40" s="2">
        <v>137</v>
      </c>
      <c r="C40" s="2">
        <v>44</v>
      </c>
      <c r="D40" s="2">
        <f t="shared" si="0"/>
        <v>181</v>
      </c>
      <c r="E40" s="2">
        <f t="shared" si="1"/>
        <v>-93</v>
      </c>
      <c r="F40" s="6">
        <f t="shared" si="2"/>
        <v>3.1136363636363638</v>
      </c>
    </row>
    <row r="41" spans="1:6" x14ac:dyDescent="0.25">
      <c r="A41" s="11" t="s">
        <v>82</v>
      </c>
      <c r="B41" s="2">
        <v>134</v>
      </c>
      <c r="C41" s="2">
        <v>74</v>
      </c>
      <c r="D41" s="2">
        <f t="shared" si="0"/>
        <v>208</v>
      </c>
      <c r="E41" s="2">
        <f t="shared" si="1"/>
        <v>-60</v>
      </c>
      <c r="F41" s="6">
        <f t="shared" si="2"/>
        <v>1.8108108108108107</v>
      </c>
    </row>
    <row r="42" spans="1:6" x14ac:dyDescent="0.25">
      <c r="A42" s="11" t="s">
        <v>83</v>
      </c>
      <c r="B42" s="2">
        <v>89</v>
      </c>
      <c r="C42" s="2">
        <v>38</v>
      </c>
      <c r="D42" s="2">
        <f t="shared" si="0"/>
        <v>127</v>
      </c>
      <c r="E42" s="2">
        <f t="shared" si="1"/>
        <v>-51</v>
      </c>
      <c r="F42" s="6">
        <f t="shared" si="2"/>
        <v>2.3421052631578947</v>
      </c>
    </row>
    <row r="43" spans="1:6" x14ac:dyDescent="0.25">
      <c r="A43" s="11" t="s">
        <v>84</v>
      </c>
      <c r="B43" s="2">
        <v>257</v>
      </c>
      <c r="C43" s="2">
        <v>52</v>
      </c>
      <c r="D43" s="2">
        <f t="shared" si="0"/>
        <v>309</v>
      </c>
      <c r="E43" s="2">
        <f t="shared" si="1"/>
        <v>-205</v>
      </c>
      <c r="F43" s="6">
        <f t="shared" si="2"/>
        <v>4.9423076923076925</v>
      </c>
    </row>
    <row r="44" spans="1:6" x14ac:dyDescent="0.25">
      <c r="A44" s="11" t="s">
        <v>85</v>
      </c>
      <c r="B44" s="2">
        <v>140</v>
      </c>
      <c r="C44" s="2">
        <v>98</v>
      </c>
      <c r="D44" s="2">
        <f t="shared" si="0"/>
        <v>238</v>
      </c>
      <c r="E44" s="2">
        <f t="shared" si="1"/>
        <v>-42</v>
      </c>
      <c r="F44" s="6">
        <f t="shared" si="2"/>
        <v>1.4285714285714286</v>
      </c>
    </row>
    <row r="45" spans="1:6" x14ac:dyDescent="0.25">
      <c r="A45" s="11" t="s">
        <v>86</v>
      </c>
      <c r="B45" s="2">
        <v>126</v>
      </c>
      <c r="C45" s="2">
        <v>45</v>
      </c>
      <c r="D45" s="2">
        <f t="shared" si="0"/>
        <v>171</v>
      </c>
      <c r="E45" s="2">
        <f t="shared" si="1"/>
        <v>-81</v>
      </c>
      <c r="F45" s="6">
        <f t="shared" si="2"/>
        <v>2.8</v>
      </c>
    </row>
    <row r="46" spans="1:6" x14ac:dyDescent="0.25">
      <c r="A46" s="11" t="s">
        <v>87</v>
      </c>
      <c r="B46" s="2">
        <v>242</v>
      </c>
      <c r="C46" s="2">
        <v>114</v>
      </c>
      <c r="D46" s="2">
        <f t="shared" si="0"/>
        <v>356</v>
      </c>
      <c r="E46" s="2">
        <f t="shared" si="1"/>
        <v>-128</v>
      </c>
      <c r="F46" s="6">
        <f t="shared" si="2"/>
        <v>2.1228070175438596</v>
      </c>
    </row>
    <row r="47" spans="1:6" x14ac:dyDescent="0.25">
      <c r="A47" s="11" t="s">
        <v>88</v>
      </c>
      <c r="B47" s="2">
        <v>214</v>
      </c>
      <c r="C47" s="2">
        <v>119</v>
      </c>
      <c r="D47" s="2">
        <f t="shared" si="0"/>
        <v>333</v>
      </c>
      <c r="E47" s="2">
        <f t="shared" si="1"/>
        <v>-95</v>
      </c>
      <c r="F47" s="6">
        <f t="shared" si="2"/>
        <v>1.7983193277310925</v>
      </c>
    </row>
    <row r="48" spans="1:6" x14ac:dyDescent="0.25">
      <c r="A48" s="11" t="s">
        <v>89</v>
      </c>
      <c r="B48" s="2">
        <v>196</v>
      </c>
      <c r="C48" s="2">
        <v>114</v>
      </c>
      <c r="D48" s="2">
        <f t="shared" si="0"/>
        <v>310</v>
      </c>
      <c r="E48" s="2">
        <f t="shared" si="1"/>
        <v>-82</v>
      </c>
      <c r="F48" s="6">
        <f t="shared" si="2"/>
        <v>1.7192982456140351</v>
      </c>
    </row>
    <row r="49" spans="1:6" x14ac:dyDescent="0.25">
      <c r="A49" s="11" t="s">
        <v>90</v>
      </c>
      <c r="B49" s="2">
        <v>343</v>
      </c>
      <c r="C49" s="2">
        <v>103</v>
      </c>
      <c r="D49" s="2">
        <f t="shared" si="0"/>
        <v>446</v>
      </c>
      <c r="E49" s="2">
        <f t="shared" si="1"/>
        <v>-240</v>
      </c>
      <c r="F49" s="6">
        <f t="shared" si="2"/>
        <v>3.3300970873786406</v>
      </c>
    </row>
    <row r="50" spans="1:6" x14ac:dyDescent="0.25">
      <c r="A50" s="11" t="s">
        <v>91</v>
      </c>
      <c r="B50" s="2">
        <v>465</v>
      </c>
      <c r="C50" s="2">
        <v>113</v>
      </c>
      <c r="D50" s="2">
        <f t="shared" si="0"/>
        <v>578</v>
      </c>
      <c r="E50" s="2">
        <f t="shared" si="1"/>
        <v>-352</v>
      </c>
      <c r="F50" s="6">
        <f t="shared" si="2"/>
        <v>4.115044247787611</v>
      </c>
    </row>
    <row r="51" spans="1:6" x14ac:dyDescent="0.25">
      <c r="A51" s="11" t="s">
        <v>92</v>
      </c>
      <c r="B51" s="2">
        <v>121</v>
      </c>
      <c r="C51" s="2">
        <v>67</v>
      </c>
      <c r="D51" s="2">
        <f t="shared" si="0"/>
        <v>188</v>
      </c>
      <c r="E51" s="2">
        <f t="shared" si="1"/>
        <v>-54</v>
      </c>
      <c r="F51" s="6">
        <f t="shared" si="2"/>
        <v>1.8059701492537314</v>
      </c>
    </row>
    <row r="52" spans="1:6" x14ac:dyDescent="0.25">
      <c r="A52" s="11" t="s">
        <v>93</v>
      </c>
      <c r="B52" s="2">
        <v>215</v>
      </c>
      <c r="C52" s="2">
        <v>64</v>
      </c>
      <c r="D52" s="2">
        <f t="shared" si="0"/>
        <v>279</v>
      </c>
      <c r="E52" s="2">
        <f t="shared" si="1"/>
        <v>-151</v>
      </c>
      <c r="F52" s="6">
        <f t="shared" si="2"/>
        <v>3.359375</v>
      </c>
    </row>
    <row r="53" spans="1:6" x14ac:dyDescent="0.25">
      <c r="A53" s="11" t="s">
        <v>94</v>
      </c>
      <c r="B53" s="2">
        <v>155</v>
      </c>
      <c r="C53" s="2">
        <v>61</v>
      </c>
      <c r="D53" s="2">
        <f t="shared" si="0"/>
        <v>216</v>
      </c>
      <c r="E53" s="2">
        <f t="shared" si="1"/>
        <v>-94</v>
      </c>
      <c r="F53" s="6">
        <f t="shared" si="2"/>
        <v>2.540983606557377</v>
      </c>
    </row>
    <row r="54" spans="1:6" x14ac:dyDescent="0.25">
      <c r="A54" s="11" t="s">
        <v>95</v>
      </c>
      <c r="B54" s="2">
        <v>290</v>
      </c>
      <c r="C54" s="2">
        <v>82</v>
      </c>
      <c r="D54" s="2">
        <f t="shared" si="0"/>
        <v>372</v>
      </c>
      <c r="E54" s="2">
        <f t="shared" si="1"/>
        <v>-208</v>
      </c>
      <c r="F54" s="6">
        <f t="shared" si="2"/>
        <v>3.5365853658536586</v>
      </c>
    </row>
    <row r="55" spans="1:6" x14ac:dyDescent="0.25">
      <c r="A55" s="11" t="s">
        <v>96</v>
      </c>
      <c r="B55" s="2">
        <v>126</v>
      </c>
      <c r="C55" s="2">
        <v>38</v>
      </c>
      <c r="D55" s="2">
        <f t="shared" si="0"/>
        <v>164</v>
      </c>
      <c r="E55" s="2">
        <f t="shared" si="1"/>
        <v>-88</v>
      </c>
      <c r="F55" s="6">
        <f t="shared" si="2"/>
        <v>3.3157894736842106</v>
      </c>
    </row>
    <row r="56" spans="1:6" x14ac:dyDescent="0.25">
      <c r="A56" s="11" t="s">
        <v>97</v>
      </c>
      <c r="B56" s="2">
        <v>250</v>
      </c>
      <c r="C56" s="2">
        <v>50</v>
      </c>
      <c r="D56" s="2">
        <f t="shared" si="0"/>
        <v>300</v>
      </c>
      <c r="E56" s="2">
        <f t="shared" si="1"/>
        <v>-200</v>
      </c>
      <c r="F56" s="6">
        <f t="shared" si="2"/>
        <v>5</v>
      </c>
    </row>
    <row r="57" spans="1:6" x14ac:dyDescent="0.25">
      <c r="A57" s="11" t="s">
        <v>98</v>
      </c>
      <c r="B57" s="2">
        <v>234</v>
      </c>
      <c r="C57" s="2">
        <v>99</v>
      </c>
      <c r="D57" s="2">
        <f t="shared" si="0"/>
        <v>333</v>
      </c>
      <c r="E57" s="2">
        <f t="shared" si="1"/>
        <v>-135</v>
      </c>
      <c r="F57" s="6">
        <f t="shared" si="2"/>
        <v>2.3636363636363638</v>
      </c>
    </row>
    <row r="58" spans="1:6" x14ac:dyDescent="0.25">
      <c r="A58" s="11" t="s">
        <v>99</v>
      </c>
      <c r="B58" s="2">
        <v>113</v>
      </c>
      <c r="C58" s="2">
        <v>38</v>
      </c>
      <c r="D58" s="2">
        <f t="shared" si="0"/>
        <v>151</v>
      </c>
      <c r="E58" s="2">
        <f t="shared" si="1"/>
        <v>-75</v>
      </c>
      <c r="F58" s="6">
        <f t="shared" si="2"/>
        <v>2.9736842105263159</v>
      </c>
    </row>
    <row r="59" spans="1:6" x14ac:dyDescent="0.25">
      <c r="A59" s="11" t="s">
        <v>100</v>
      </c>
      <c r="B59" s="2">
        <v>149</v>
      </c>
      <c r="C59" s="2">
        <v>54</v>
      </c>
      <c r="D59" s="2">
        <f t="shared" si="0"/>
        <v>203</v>
      </c>
      <c r="E59" s="2">
        <f t="shared" si="1"/>
        <v>-95</v>
      </c>
      <c r="F59" s="6">
        <f t="shared" si="2"/>
        <v>2.7592592592592591</v>
      </c>
    </row>
    <row r="60" spans="1:6" x14ac:dyDescent="0.25">
      <c r="A60" s="11" t="s">
        <v>101</v>
      </c>
      <c r="B60" s="2">
        <v>130</v>
      </c>
      <c r="C60" s="2">
        <v>34</v>
      </c>
      <c r="D60" s="2">
        <f t="shared" si="0"/>
        <v>164</v>
      </c>
      <c r="E60" s="2">
        <f t="shared" si="1"/>
        <v>-96</v>
      </c>
      <c r="F60" s="6">
        <f t="shared" si="2"/>
        <v>3.8235294117647061</v>
      </c>
    </row>
    <row r="61" spans="1:6" x14ac:dyDescent="0.25">
      <c r="A61" s="11" t="s">
        <v>102</v>
      </c>
      <c r="B61" s="2">
        <v>112</v>
      </c>
      <c r="C61" s="2">
        <v>40</v>
      </c>
      <c r="D61" s="2">
        <f t="shared" si="0"/>
        <v>152</v>
      </c>
      <c r="E61" s="2">
        <f t="shared" si="1"/>
        <v>-72</v>
      </c>
      <c r="F61" s="6">
        <f t="shared" si="2"/>
        <v>2.8</v>
      </c>
    </row>
    <row r="62" spans="1:6" x14ac:dyDescent="0.25">
      <c r="A62" s="11" t="s">
        <v>103</v>
      </c>
      <c r="B62" s="2">
        <v>156</v>
      </c>
      <c r="C62" s="2">
        <v>63</v>
      </c>
      <c r="D62" s="2">
        <f t="shared" si="0"/>
        <v>219</v>
      </c>
      <c r="E62" s="2">
        <f t="shared" si="1"/>
        <v>-93</v>
      </c>
      <c r="F62" s="6">
        <f t="shared" si="2"/>
        <v>2.4761904761904763</v>
      </c>
    </row>
    <row r="63" spans="1:6" x14ac:dyDescent="0.25">
      <c r="A63" s="11" t="s">
        <v>104</v>
      </c>
      <c r="B63" s="2">
        <v>191</v>
      </c>
      <c r="C63" s="2">
        <v>90</v>
      </c>
      <c r="D63" s="2">
        <f t="shared" si="0"/>
        <v>281</v>
      </c>
      <c r="E63" s="2">
        <f t="shared" si="1"/>
        <v>-101</v>
      </c>
      <c r="F63" s="6">
        <f t="shared" si="2"/>
        <v>2.1222222222222222</v>
      </c>
    </row>
    <row r="64" spans="1:6" x14ac:dyDescent="0.25">
      <c r="A64" s="11" t="s">
        <v>105</v>
      </c>
      <c r="B64" s="2">
        <v>253</v>
      </c>
      <c r="C64" s="2">
        <v>141</v>
      </c>
      <c r="D64" s="2">
        <f t="shared" si="0"/>
        <v>394</v>
      </c>
      <c r="E64" s="2">
        <f t="shared" si="1"/>
        <v>-112</v>
      </c>
      <c r="F64" s="6">
        <f t="shared" si="2"/>
        <v>1.7943262411347518</v>
      </c>
    </row>
    <row r="65" spans="1:6" x14ac:dyDescent="0.25">
      <c r="A65" s="11" t="s">
        <v>106</v>
      </c>
      <c r="B65" s="2">
        <v>179</v>
      </c>
      <c r="C65" s="2">
        <v>80</v>
      </c>
      <c r="D65" s="2">
        <f t="shared" si="0"/>
        <v>259</v>
      </c>
      <c r="E65" s="2">
        <f t="shared" si="1"/>
        <v>-99</v>
      </c>
      <c r="F65" s="6">
        <f t="shared" si="2"/>
        <v>2.2374999999999998</v>
      </c>
    </row>
    <row r="66" spans="1:6" x14ac:dyDescent="0.25">
      <c r="A66" s="11" t="s">
        <v>107</v>
      </c>
      <c r="B66" s="2">
        <v>199</v>
      </c>
      <c r="C66" s="2">
        <v>75</v>
      </c>
      <c r="D66" s="2">
        <f t="shared" si="0"/>
        <v>274</v>
      </c>
      <c r="E66" s="2">
        <f t="shared" si="1"/>
        <v>-124</v>
      </c>
      <c r="F66" s="6">
        <f t="shared" si="2"/>
        <v>2.6533333333333333</v>
      </c>
    </row>
    <row r="67" spans="1:6" x14ac:dyDescent="0.25">
      <c r="A67" s="11" t="s">
        <v>108</v>
      </c>
      <c r="B67" s="2">
        <v>203</v>
      </c>
      <c r="C67" s="2">
        <v>46</v>
      </c>
      <c r="D67" s="2">
        <f t="shared" si="0"/>
        <v>249</v>
      </c>
      <c r="E67" s="2">
        <f t="shared" si="1"/>
        <v>-157</v>
      </c>
      <c r="F67" s="6">
        <f t="shared" si="2"/>
        <v>4.4130434782608692</v>
      </c>
    </row>
    <row r="68" spans="1:6" x14ac:dyDescent="0.25">
      <c r="A68" s="11" t="s">
        <v>109</v>
      </c>
      <c r="B68" s="2">
        <v>113</v>
      </c>
      <c r="C68" s="2">
        <v>92</v>
      </c>
      <c r="D68" s="2">
        <f t="shared" si="0"/>
        <v>205</v>
      </c>
      <c r="E68" s="2">
        <f t="shared" si="1"/>
        <v>-21</v>
      </c>
      <c r="F68" s="6">
        <f t="shared" si="2"/>
        <v>1.2282608695652173</v>
      </c>
    </row>
    <row r="69" spans="1:6" x14ac:dyDescent="0.25">
      <c r="A69" s="11" t="s">
        <v>110</v>
      </c>
      <c r="B69" s="2">
        <v>97</v>
      </c>
      <c r="C69" s="2">
        <v>76</v>
      </c>
      <c r="D69" s="2">
        <f t="shared" ref="D69:D81" si="3">SUM(B69:C69)</f>
        <v>173</v>
      </c>
      <c r="E69" s="2">
        <f t="shared" ref="E69:E81" si="4">C69-B69</f>
        <v>-21</v>
      </c>
      <c r="F69" s="6">
        <f t="shared" ref="F69:F81" si="5">B69/C69</f>
        <v>1.2763157894736843</v>
      </c>
    </row>
    <row r="70" spans="1:6" x14ac:dyDescent="0.25">
      <c r="A70" s="11" t="s">
        <v>111</v>
      </c>
      <c r="B70" s="2">
        <v>235</v>
      </c>
      <c r="C70" s="2">
        <v>237</v>
      </c>
      <c r="D70" s="2">
        <f t="shared" si="3"/>
        <v>472</v>
      </c>
      <c r="E70" s="2">
        <f t="shared" si="4"/>
        <v>2</v>
      </c>
      <c r="F70" s="6">
        <f t="shared" si="5"/>
        <v>0.99156118143459915</v>
      </c>
    </row>
    <row r="71" spans="1:6" x14ac:dyDescent="0.25">
      <c r="A71" s="11" t="s">
        <v>112</v>
      </c>
      <c r="B71" s="2">
        <v>262</v>
      </c>
      <c r="C71" s="2">
        <v>155</v>
      </c>
      <c r="D71" s="2">
        <f t="shared" si="3"/>
        <v>417</v>
      </c>
      <c r="E71" s="2">
        <f t="shared" si="4"/>
        <v>-107</v>
      </c>
      <c r="F71" s="6">
        <f t="shared" si="5"/>
        <v>1.6903225806451614</v>
      </c>
    </row>
    <row r="72" spans="1:6" x14ac:dyDescent="0.25">
      <c r="A72" s="11" t="s">
        <v>113</v>
      </c>
      <c r="B72" s="2">
        <v>62</v>
      </c>
      <c r="C72" s="2">
        <v>57</v>
      </c>
      <c r="D72" s="2">
        <f t="shared" si="3"/>
        <v>119</v>
      </c>
      <c r="E72" s="2">
        <f t="shared" si="4"/>
        <v>-5</v>
      </c>
      <c r="F72" s="6">
        <f t="shared" si="5"/>
        <v>1.0877192982456141</v>
      </c>
    </row>
    <row r="73" spans="1:6" x14ac:dyDescent="0.25">
      <c r="A73" s="11" t="s">
        <v>114</v>
      </c>
      <c r="B73" s="2">
        <v>103</v>
      </c>
      <c r="C73" s="2">
        <v>66</v>
      </c>
      <c r="D73" s="2">
        <f t="shared" si="3"/>
        <v>169</v>
      </c>
      <c r="E73" s="2">
        <f t="shared" si="4"/>
        <v>-37</v>
      </c>
      <c r="F73" s="6">
        <f t="shared" si="5"/>
        <v>1.5606060606060606</v>
      </c>
    </row>
    <row r="74" spans="1:6" x14ac:dyDescent="0.25">
      <c r="A74" s="11" t="s">
        <v>115</v>
      </c>
      <c r="B74" s="2">
        <v>332</v>
      </c>
      <c r="C74" s="2">
        <v>86</v>
      </c>
      <c r="D74" s="2">
        <f t="shared" si="3"/>
        <v>418</v>
      </c>
      <c r="E74" s="2">
        <f t="shared" si="4"/>
        <v>-246</v>
      </c>
      <c r="F74" s="6">
        <f t="shared" si="5"/>
        <v>3.86046511627907</v>
      </c>
    </row>
    <row r="75" spans="1:6" x14ac:dyDescent="0.25">
      <c r="A75" s="11" t="s">
        <v>116</v>
      </c>
      <c r="B75" s="2">
        <v>276</v>
      </c>
      <c r="C75" s="2">
        <v>146</v>
      </c>
      <c r="D75" s="2">
        <f t="shared" si="3"/>
        <v>422</v>
      </c>
      <c r="E75" s="2">
        <f t="shared" si="4"/>
        <v>-130</v>
      </c>
      <c r="F75" s="6">
        <f t="shared" si="5"/>
        <v>1.8904109589041096</v>
      </c>
    </row>
    <row r="76" spans="1:6" x14ac:dyDescent="0.25">
      <c r="A76" s="11" t="s">
        <v>117</v>
      </c>
      <c r="B76" s="2">
        <v>278</v>
      </c>
      <c r="C76" s="2">
        <v>145</v>
      </c>
      <c r="D76" s="2">
        <f t="shared" si="3"/>
        <v>423</v>
      </c>
      <c r="E76" s="2">
        <f t="shared" si="4"/>
        <v>-133</v>
      </c>
      <c r="F76" s="6">
        <f t="shared" si="5"/>
        <v>1.9172413793103449</v>
      </c>
    </row>
    <row r="77" spans="1:6" x14ac:dyDescent="0.25">
      <c r="A77" s="11" t="s">
        <v>118</v>
      </c>
      <c r="B77" s="2">
        <v>422</v>
      </c>
      <c r="C77" s="2">
        <v>151</v>
      </c>
      <c r="D77" s="2">
        <f t="shared" si="3"/>
        <v>573</v>
      </c>
      <c r="E77" s="2">
        <f t="shared" si="4"/>
        <v>-271</v>
      </c>
      <c r="F77" s="6">
        <f t="shared" si="5"/>
        <v>2.7947019867549669</v>
      </c>
    </row>
    <row r="78" spans="1:6" x14ac:dyDescent="0.25">
      <c r="A78" s="11" t="s">
        <v>119</v>
      </c>
      <c r="B78" s="2">
        <v>209</v>
      </c>
      <c r="C78" s="2">
        <v>122</v>
      </c>
      <c r="D78" s="2">
        <f t="shared" si="3"/>
        <v>331</v>
      </c>
      <c r="E78" s="2">
        <f t="shared" si="4"/>
        <v>-87</v>
      </c>
      <c r="F78" s="6">
        <f t="shared" si="5"/>
        <v>1.7131147540983607</v>
      </c>
    </row>
    <row r="79" spans="1:6" x14ac:dyDescent="0.25">
      <c r="A79" s="11" t="s">
        <v>120</v>
      </c>
      <c r="B79" s="2">
        <v>128</v>
      </c>
      <c r="C79" s="2">
        <v>110</v>
      </c>
      <c r="D79" s="2">
        <f t="shared" si="3"/>
        <v>238</v>
      </c>
      <c r="E79" s="2">
        <f t="shared" si="4"/>
        <v>-18</v>
      </c>
      <c r="F79" s="6">
        <f t="shared" si="5"/>
        <v>1.1636363636363636</v>
      </c>
    </row>
    <row r="80" spans="1:6" x14ac:dyDescent="0.25">
      <c r="A80" s="11" t="s">
        <v>121</v>
      </c>
      <c r="B80" s="2">
        <v>99</v>
      </c>
      <c r="C80" s="2">
        <v>62</v>
      </c>
      <c r="D80" s="2">
        <f t="shared" si="3"/>
        <v>161</v>
      </c>
      <c r="E80" s="2">
        <f t="shared" si="4"/>
        <v>-37</v>
      </c>
      <c r="F80" s="6">
        <f t="shared" si="5"/>
        <v>1.596774193548387</v>
      </c>
    </row>
    <row r="81" spans="1:6" x14ac:dyDescent="0.25">
      <c r="A81" s="4" t="s">
        <v>8</v>
      </c>
      <c r="B81" s="5">
        <f>SUM(B4:B80)</f>
        <v>18257</v>
      </c>
      <c r="C81" s="5">
        <f>SUM(C4:C80)</f>
        <v>8135</v>
      </c>
      <c r="D81" s="5">
        <f t="shared" si="3"/>
        <v>26392</v>
      </c>
      <c r="E81" s="5">
        <f t="shared" si="4"/>
        <v>-10122</v>
      </c>
      <c r="F81" s="6">
        <f t="shared" si="5"/>
        <v>2.2442532267977873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O6" sqref="O6"/>
    </sheetView>
  </sheetViews>
  <sheetFormatPr defaultRowHeight="15" x14ac:dyDescent="0.25"/>
  <cols>
    <col min="1" max="1" width="15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tr">
        <f>Total!A1</f>
        <v>Non DAT and DAT Arrest Analysis 3Q 2018</v>
      </c>
      <c r="B1" s="12"/>
      <c r="C1" s="12"/>
      <c r="D1" s="12"/>
      <c r="E1" s="12"/>
      <c r="F1" s="12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4" t="s">
        <v>20</v>
      </c>
      <c r="B3" s="7" t="s">
        <v>0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7" x14ac:dyDescent="0.25">
      <c r="A4" s="4" t="s">
        <v>11</v>
      </c>
      <c r="B4" s="8">
        <v>55</v>
      </c>
      <c r="C4" s="8">
        <v>44</v>
      </c>
      <c r="D4" s="8">
        <f>SUM(B4:C4)</f>
        <v>99</v>
      </c>
      <c r="E4" s="8">
        <f>C4-B4</f>
        <v>-11</v>
      </c>
      <c r="F4" s="9">
        <f>B4/C4</f>
        <v>1.25</v>
      </c>
    </row>
    <row r="5" spans="1:7" x14ac:dyDescent="0.25">
      <c r="A5" s="4" t="s">
        <v>12</v>
      </c>
      <c r="B5" s="8">
        <v>713</v>
      </c>
      <c r="C5" s="8">
        <v>620</v>
      </c>
      <c r="D5" s="8">
        <f t="shared" ref="D5:D10" si="0">SUM(B5:C5)</f>
        <v>1333</v>
      </c>
      <c r="E5" s="8">
        <f t="shared" ref="E5:E10" si="1">C5-B5</f>
        <v>-93</v>
      </c>
      <c r="F5" s="9">
        <f t="shared" ref="F5:F10" si="2">B5/C5</f>
        <v>1.1499999999999999</v>
      </c>
    </row>
    <row r="6" spans="1:7" x14ac:dyDescent="0.25">
      <c r="A6" s="4" t="s">
        <v>13</v>
      </c>
      <c r="B6" s="8">
        <v>8853</v>
      </c>
      <c r="C6" s="8">
        <v>2960</v>
      </c>
      <c r="D6" s="8">
        <f t="shared" si="0"/>
        <v>11813</v>
      </c>
      <c r="E6" s="8">
        <f t="shared" si="1"/>
        <v>-5893</v>
      </c>
      <c r="F6" s="9">
        <f t="shared" si="2"/>
        <v>2.9908783783783783</v>
      </c>
    </row>
    <row r="7" spans="1:7" x14ac:dyDescent="0.25">
      <c r="A7" s="4" t="s">
        <v>122</v>
      </c>
      <c r="B7" s="8">
        <v>6433</v>
      </c>
      <c r="C7" s="8">
        <v>3012</v>
      </c>
      <c r="D7" s="8">
        <v>15072</v>
      </c>
      <c r="E7" s="8">
        <v>-3992</v>
      </c>
      <c r="F7" s="9">
        <f t="shared" si="2"/>
        <v>2.1357901726427624</v>
      </c>
    </row>
    <row r="8" spans="1:7" x14ac:dyDescent="0.25">
      <c r="A8" s="4" t="s">
        <v>14</v>
      </c>
      <c r="B8" s="8">
        <v>109</v>
      </c>
      <c r="C8" s="8">
        <v>74</v>
      </c>
      <c r="D8" s="8">
        <f t="shared" si="0"/>
        <v>183</v>
      </c>
      <c r="E8" s="8">
        <f t="shared" si="1"/>
        <v>-35</v>
      </c>
      <c r="F8" s="9">
        <f t="shared" si="2"/>
        <v>1.472972972972973</v>
      </c>
    </row>
    <row r="9" spans="1:7" x14ac:dyDescent="0.25">
      <c r="A9" s="4" t="s">
        <v>15</v>
      </c>
      <c r="B9" s="8">
        <v>2094</v>
      </c>
      <c r="C9" s="8">
        <v>1425</v>
      </c>
      <c r="D9" s="8">
        <f t="shared" si="0"/>
        <v>3519</v>
      </c>
      <c r="E9" s="8">
        <f t="shared" si="1"/>
        <v>-669</v>
      </c>
      <c r="F9" s="9">
        <f t="shared" si="2"/>
        <v>1.4694736842105263</v>
      </c>
    </row>
    <row r="10" spans="1:7" x14ac:dyDescent="0.25">
      <c r="A10" s="4" t="s">
        <v>8</v>
      </c>
      <c r="B10" s="7">
        <f>SUM(B4:B9)</f>
        <v>18257</v>
      </c>
      <c r="C10" s="7">
        <f>SUM(C4:C9)</f>
        <v>8135</v>
      </c>
      <c r="D10" s="7">
        <f t="shared" si="0"/>
        <v>26392</v>
      </c>
      <c r="E10" s="7">
        <f t="shared" si="1"/>
        <v>-10122</v>
      </c>
      <c r="F10" s="9">
        <f t="shared" si="2"/>
        <v>2.2442532267977873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L7" sqref="L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2" t="str">
        <f>Total!A1</f>
        <v>Non DAT and DAT Arrest Analysis 3Q 2018</v>
      </c>
      <c r="B1" s="12"/>
      <c r="C1" s="12"/>
      <c r="D1" s="12"/>
      <c r="E1" s="12"/>
      <c r="F1" s="12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4" t="s">
        <v>21</v>
      </c>
      <c r="B3" s="7" t="s">
        <v>0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6" x14ac:dyDescent="0.25">
      <c r="A4" s="4" t="s">
        <v>16</v>
      </c>
      <c r="B4" s="8">
        <v>3391</v>
      </c>
      <c r="C4" s="8">
        <v>2353</v>
      </c>
      <c r="D4" s="8">
        <f>SUM(B4:C4)</f>
        <v>5744</v>
      </c>
      <c r="E4" s="8">
        <f>C4-B4</f>
        <v>-1038</v>
      </c>
      <c r="F4" s="9">
        <f>B4/C4</f>
        <v>1.4411389715257119</v>
      </c>
    </row>
    <row r="5" spans="1:6" x14ac:dyDescent="0.25">
      <c r="A5" s="4" t="s">
        <v>17</v>
      </c>
      <c r="B5" s="8">
        <v>14866</v>
      </c>
      <c r="C5" s="8">
        <v>5782</v>
      </c>
      <c r="D5" s="8">
        <f t="shared" ref="D5:D6" si="0">SUM(B5:C5)</f>
        <v>20648</v>
      </c>
      <c r="E5" s="8">
        <f t="shared" ref="E5:E6" si="1">C5-B5</f>
        <v>-9084</v>
      </c>
      <c r="F5" s="9">
        <f t="shared" ref="F5:F6" si="2">B5/C5</f>
        <v>2.5710826703562781</v>
      </c>
    </row>
    <row r="6" spans="1:6" x14ac:dyDescent="0.25">
      <c r="A6" s="4" t="s">
        <v>8</v>
      </c>
      <c r="B6" s="7">
        <f>SUM(B4:B5)</f>
        <v>18257</v>
      </c>
      <c r="C6" s="7">
        <f>SUM(C4:C5)</f>
        <v>8135</v>
      </c>
      <c r="D6" s="7">
        <f t="shared" si="0"/>
        <v>26392</v>
      </c>
      <c r="E6" s="7">
        <f t="shared" si="1"/>
        <v>-10122</v>
      </c>
      <c r="F6" s="9">
        <f t="shared" si="2"/>
        <v>2.2442532267977873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O7" sqref="O7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tr">
        <f>Total!A1</f>
        <v>Non DAT and DAT Arrest Analysis 3Q 2018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22</v>
      </c>
      <c r="B3" s="7" t="s">
        <v>0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6" x14ac:dyDescent="0.25">
      <c r="A4" s="4" t="s">
        <v>37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38</v>
      </c>
      <c r="B5" s="8">
        <v>570</v>
      </c>
      <c r="C5" s="8">
        <v>341</v>
      </c>
      <c r="D5" s="8">
        <f t="shared" ref="D5:D10" si="0">SUM(B5:C5)</f>
        <v>911</v>
      </c>
      <c r="E5" s="8">
        <f t="shared" ref="E5:E10" si="1">C5-B5</f>
        <v>-229</v>
      </c>
      <c r="F5" s="9">
        <f t="shared" ref="F5:F10" si="2">IF(C5=0,"**.*",(B5/C5))</f>
        <v>1.6715542521994136</v>
      </c>
    </row>
    <row r="6" spans="1:6" x14ac:dyDescent="0.25">
      <c r="A6" s="4" t="s">
        <v>39</v>
      </c>
      <c r="B6" s="8">
        <v>3353</v>
      </c>
      <c r="C6" s="8">
        <v>1769</v>
      </c>
      <c r="D6" s="8">
        <f t="shared" si="0"/>
        <v>5122</v>
      </c>
      <c r="E6" s="8">
        <f t="shared" si="1"/>
        <v>-1584</v>
      </c>
      <c r="F6" s="9">
        <f t="shared" si="2"/>
        <v>1.8954211418880724</v>
      </c>
    </row>
    <row r="7" spans="1:6" x14ac:dyDescent="0.25">
      <c r="A7" s="4" t="s">
        <v>40</v>
      </c>
      <c r="B7" s="8">
        <v>8768</v>
      </c>
      <c r="C7" s="8">
        <v>3543</v>
      </c>
      <c r="D7" s="8">
        <f t="shared" si="0"/>
        <v>12311</v>
      </c>
      <c r="E7" s="8">
        <f t="shared" si="1"/>
        <v>-5225</v>
      </c>
      <c r="F7" s="9">
        <f t="shared" si="2"/>
        <v>2.4747389218176687</v>
      </c>
    </row>
    <row r="8" spans="1:6" x14ac:dyDescent="0.25">
      <c r="A8" s="4" t="s">
        <v>41</v>
      </c>
      <c r="B8" s="8">
        <v>4996</v>
      </c>
      <c r="C8" s="8">
        <v>2085</v>
      </c>
      <c r="D8" s="8">
        <f t="shared" si="0"/>
        <v>7081</v>
      </c>
      <c r="E8" s="8">
        <f t="shared" si="1"/>
        <v>-2911</v>
      </c>
      <c r="F8" s="9">
        <f t="shared" si="2"/>
        <v>2.3961630695443645</v>
      </c>
    </row>
    <row r="9" spans="1:6" x14ac:dyDescent="0.25">
      <c r="A9" s="4" t="s">
        <v>42</v>
      </c>
      <c r="B9" s="8">
        <v>570</v>
      </c>
      <c r="C9" s="8">
        <v>397</v>
      </c>
      <c r="D9" s="8">
        <f t="shared" si="0"/>
        <v>967</v>
      </c>
      <c r="E9" s="8">
        <f t="shared" si="1"/>
        <v>-173</v>
      </c>
      <c r="F9" s="9">
        <f t="shared" si="2"/>
        <v>1.4357682619647356</v>
      </c>
    </row>
    <row r="10" spans="1:6" x14ac:dyDescent="0.25">
      <c r="A10" s="4" t="s">
        <v>8</v>
      </c>
      <c r="B10" s="7">
        <f>SUM(B4:B9)</f>
        <v>18257</v>
      </c>
      <c r="C10" s="7">
        <f>SUM(C4:C9)</f>
        <v>8135</v>
      </c>
      <c r="D10" s="7">
        <f t="shared" si="0"/>
        <v>26392</v>
      </c>
      <c r="E10" s="7">
        <f t="shared" si="1"/>
        <v>-10122</v>
      </c>
      <c r="F10" s="9">
        <f t="shared" si="2"/>
        <v>2.2442532267977873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SCARAZZINI, DANTE</cp:lastModifiedBy>
  <cp:lastPrinted>2018-11-07T19:42:34Z</cp:lastPrinted>
  <dcterms:created xsi:type="dcterms:W3CDTF">2016-07-22T11:47:05Z</dcterms:created>
  <dcterms:modified xsi:type="dcterms:W3CDTF">2018-11-07T19:43:14Z</dcterms:modified>
</cp:coreProperties>
</file>