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Lt Scarazzini\City Council &amp; NYPD Website Reports\Adm Code 14-156 (Intro 662) DAT Arrests\2018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  <definedName name="_xlnm.Print_Titles" localSheetId="2">PCT!$1:$3</definedName>
  </definedNames>
  <calcPr calcId="152511"/>
</workbook>
</file>

<file path=xl/calcChain.xml><?xml version="1.0" encoding="utf-8"?>
<calcChain xmlns="http://schemas.openxmlformats.org/spreadsheetml/2006/main">
  <c r="A1" i="7" l="1"/>
  <c r="A1" i="6"/>
  <c r="A1" i="5"/>
  <c r="A1" i="4"/>
  <c r="A1" i="3"/>
  <c r="C19" i="2" l="1"/>
  <c r="B19" i="2"/>
  <c r="F19" i="2" l="1"/>
  <c r="D19" i="2"/>
  <c r="E19" i="2"/>
  <c r="C6" i="6"/>
  <c r="B6" i="6"/>
  <c r="C10" i="5"/>
  <c r="B10" i="5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0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5" i="2"/>
  <c r="F5" i="6"/>
  <c r="F6" i="6"/>
  <c r="F4" i="6"/>
  <c r="F5" i="5"/>
  <c r="F6" i="5"/>
  <c r="F7" i="5"/>
  <c r="F8" i="5"/>
  <c r="F9" i="5"/>
  <c r="F10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4" i="2"/>
  <c r="F10" i="7" l="1"/>
  <c r="E10" i="7"/>
  <c r="D10" i="7"/>
  <c r="E5" i="6"/>
  <c r="E6" i="6"/>
  <c r="E4" i="6"/>
  <c r="E5" i="5"/>
  <c r="E6" i="5"/>
  <c r="E8" i="5"/>
  <c r="E9" i="5"/>
  <c r="E10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4" i="2"/>
</calcChain>
</file>

<file path=xl/sharedStrings.xml><?xml version="1.0" encoding="utf-8"?>
<sst xmlns="http://schemas.openxmlformats.org/spreadsheetml/2006/main" count="154" uniqueCount="127">
  <si>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</si>
  <si>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</si>
  <si>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</si>
  <si>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</si>
  <si>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</si>
  <si>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</si>
  <si>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</si>
  <si>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</si>
  <si>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</si>
  <si>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</si>
  <si>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</si>
  <si>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AMER IND</t>
  </si>
  <si>
    <t>ASIAN/PAC.ISL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</si>
  <si>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</si>
  <si>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</si>
  <si>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</si>
  <si>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</si>
  <si>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</si>
  <si>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</si>
  <si>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</si>
  <si>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</si>
  <si>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</si>
  <si>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</si>
  <si>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</si>
  <si>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PL 1651503-INTENT/FRAUD OBT TRANS W/O PAY</t>
  </si>
  <si>
    <t>PL 1200001-ASLT W/INT CAUSES PHYS INJURY</t>
  </si>
  <si>
    <t>PL 1552500-PETIT LARCENY</t>
  </si>
  <si>
    <t>PL 2200300-CRIM POSS CONTRL SUBST-7TH</t>
  </si>
  <si>
    <t>VTL0511001-AGGRAVATED UNLIC OPER/MV-3RD</t>
  </si>
  <si>
    <t>PL 1201401-MENACING-2ND:WEAPON</t>
  </si>
  <si>
    <t>PL 1450001-CRIM MIS:INTENT DAMAGE PROPRTY</t>
  </si>
  <si>
    <t xml:space="preserve">PL 1211100-CRIM OBSTRUCTION BREATHING    </t>
  </si>
  <si>
    <t xml:space="preserve">VTL11920U2-OPER MV .08 OF 1% ALCOHOL-1ST </t>
  </si>
  <si>
    <t>PL 2053000-RESISTING ARREST</t>
  </si>
  <si>
    <t>PL 2155003-CRIM CONTEMPT-2ND:DISOBEY CRT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</si>
  <si>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</si>
  <si>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</si>
  <si>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</si>
  <si>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</si>
  <si>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</si>
  <si>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</si>
  <si>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</si>
  <si>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</si>
  <si>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PL 2211001-C/P MARIHUANA-5TH:PUBLIC PLACE</t>
  </si>
  <si>
    <t>PL 2650101-CRIM POSS WEAP-4TH:FIREARM/WEP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</si>
  <si>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</si>
  <si>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</si>
  <si>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</si>
  <si>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</si>
  <si>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</si>
  <si>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</si>
  <si>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</si>
  <si>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</si>
  <si>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</si>
  <si>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</si>
  <si>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</si>
  <si>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</si>
  <si>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</si>
  <si>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</si>
  <si>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</si>
  <si>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</si>
  <si>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</si>
  <si>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</si>
  <si>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</si>
  <si>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</si>
  <si>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</si>
  <si>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</si>
  <si>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</si>
  <si>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</si>
  <si>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</si>
  <si>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</si>
  <si>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</si>
  <si>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</si>
  <si>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</si>
  <si>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</si>
  <si>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</si>
  <si>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</si>
  <si>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</si>
  <si>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</si>
  <si>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</si>
  <si>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</si>
  <si>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</si>
  <si>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</si>
  <si>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</si>
  <si>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</si>
  <si>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</si>
  <si>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</si>
  <si>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</si>
  <si>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</si>
  <si>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</si>
  <si>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</si>
  <si>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</si>
  <si>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</si>
  <si>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</si>
  <si>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</si>
  <si>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</si>
  <si>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</si>
  <si>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</si>
  <si>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</si>
  <si>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</si>
  <si>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</si>
  <si>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</si>
  <si>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</si>
  <si>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</si>
  <si>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</si>
  <si>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</si>
  <si>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</si>
  <si>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</si>
  <si>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</si>
  <si>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</si>
  <si>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</si>
  <si>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</si>
  <si>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</si>
  <si>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</si>
  <si>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</si>
  <si>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</si>
  <si>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</si>
  <si>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</si>
  <si>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</si>
  <si>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</si>
  <si>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</si>
  <si>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</si>
  <si>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HISPANIC</t>
  </si>
  <si>
    <t>VTL051101A-AGGRAVATED UNLIC OPER VEH-3RD</t>
  </si>
  <si>
    <t>Non DAT Arrests 2Q 2018</t>
  </si>
  <si>
    <t>Non DAT and DAT Arrest Analysis 2Q 2018</t>
  </si>
  <si>
    <t>PL 2601001-ACT IN MANNER INJUR CHILD &lt;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</si>
</sst>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26" sqref="C26"/>
    </sheetView>
  </sheetViews>
  <sheetFormatPr defaultRowHeight="15" x14ac:dyDescent="0.25"/>
  <cols>
    <col min="1" max="1" width="45.7109375" bestFit="1" customWidth="1"/>
    <col min="2" max="2" width="14.5703125" bestFit="1" customWidth="1"/>
    <col min="3" max="3" width="10.28515625" bestFit="1" customWidth="1"/>
    <col min="4" max="4" width="12.140625" bestFit="1" customWidth="1"/>
    <col min="5" max="5" width="10.42578125" bestFit="1" customWidth="1"/>
    <col min="6" max="6" width="13.28515625" bestFit="1" customWidth="1"/>
    <col min="8" max="8" width="44.28515625" bestFit="1" customWidth="1"/>
    <col min="10" max="10" width="44.28515625" bestFit="1" customWidth="1"/>
  </cols>
  <sheetData>
    <row r="1" spans="1:7" x14ac:dyDescent="0.25">
      <c r="A1" s="12" t="s">
        <v>125</v>
      </c>
      <c r="B1" s="12"/>
      <c r="C1" s="12"/>
      <c r="D1" s="12"/>
      <c r="E1" s="12"/>
      <c r="F1" s="12"/>
      <c r="G1" s="1"/>
    </row>
    <row r="2" spans="1:7" x14ac:dyDescent="0.25">
      <c r="A2" s="12"/>
      <c r="B2" s="12"/>
      <c r="C2" s="12"/>
      <c r="D2" s="12"/>
      <c r="E2" s="12"/>
      <c r="F2" s="12"/>
      <c r="G2" s="1"/>
    </row>
    <row r="3" spans="1:7" x14ac:dyDescent="0.25">
      <c r="A3" s="3" t="s">
        <v>124</v>
      </c>
      <c r="B3" s="7" t="s">
        <v>2</v>
      </c>
      <c r="C3" s="7" t="s">
        <v>1</v>
      </c>
      <c r="D3" s="7" t="s">
        <v>36</v>
      </c>
      <c r="E3" s="7" t="s">
        <v>23</v>
      </c>
      <c r="F3" s="7" t="s">
        <v>35</v>
      </c>
    </row>
    <row r="4" spans="1:7" x14ac:dyDescent="0.25">
      <c r="A4" s="4" t="s">
        <v>25</v>
      </c>
      <c r="B4" s="8">
        <v>5224</v>
      </c>
      <c r="C4" s="8">
        <v>1539</v>
      </c>
      <c r="D4" s="8">
        <f>SUM(B4:C4)</f>
        <v>6763</v>
      </c>
      <c r="E4" s="8">
        <f>C4-B4</f>
        <v>-3685</v>
      </c>
      <c r="F4" s="9">
        <f>IF(C4=0,"**.*",(B4/C4))</f>
        <v>3.3944119558154644</v>
      </c>
    </row>
    <row r="5" spans="1:7" x14ac:dyDescent="0.25">
      <c r="A5" s="4" t="s">
        <v>26</v>
      </c>
      <c r="B5" s="8">
        <v>3899</v>
      </c>
      <c r="C5" s="8">
        <v>1975</v>
      </c>
      <c r="D5" s="8">
        <f t="shared" ref="D5:D19" si="0">SUM(B5:C5)</f>
        <v>5874</v>
      </c>
      <c r="E5" s="8">
        <f t="shared" ref="E5:E19" si="1">C5-B5</f>
        <v>-1924</v>
      </c>
      <c r="F5" s="9">
        <f>IF(C5=0,"**.*",(B5/C5))</f>
        <v>1.9741772151898733</v>
      </c>
    </row>
    <row r="6" spans="1:7" x14ac:dyDescent="0.25">
      <c r="A6" s="4" t="s">
        <v>28</v>
      </c>
      <c r="B6" s="8">
        <v>1276</v>
      </c>
      <c r="C6" s="8">
        <v>2118</v>
      </c>
      <c r="D6" s="8">
        <f t="shared" si="0"/>
        <v>3394</v>
      </c>
      <c r="E6" s="8">
        <f t="shared" si="1"/>
        <v>842</v>
      </c>
      <c r="F6" s="9">
        <f t="shared" ref="F6:F19" si="2">IF(C6=0,"**.*",(B6/C6))</f>
        <v>0.60245514636449482</v>
      </c>
    </row>
    <row r="7" spans="1:7" x14ac:dyDescent="0.25">
      <c r="A7" s="4" t="s">
        <v>43</v>
      </c>
      <c r="B7" s="8">
        <v>557</v>
      </c>
      <c r="C7" s="8">
        <v>1794</v>
      </c>
      <c r="D7" s="8">
        <f t="shared" si="0"/>
        <v>2351</v>
      </c>
      <c r="E7" s="8">
        <f t="shared" si="1"/>
        <v>1237</v>
      </c>
      <c r="F7" s="9">
        <f t="shared" si="2"/>
        <v>0.31047937569676698</v>
      </c>
    </row>
    <row r="8" spans="1:7" x14ac:dyDescent="0.25">
      <c r="A8" s="4" t="s">
        <v>27</v>
      </c>
      <c r="B8" s="8">
        <v>1354</v>
      </c>
      <c r="C8" s="8">
        <v>920</v>
      </c>
      <c r="D8" s="8">
        <f t="shared" si="0"/>
        <v>2274</v>
      </c>
      <c r="E8" s="8">
        <f t="shared" si="1"/>
        <v>-434</v>
      </c>
      <c r="F8" s="9">
        <f t="shared" si="2"/>
        <v>1.4717391304347827</v>
      </c>
    </row>
    <row r="9" spans="1:7" x14ac:dyDescent="0.25">
      <c r="A9" s="4" t="s">
        <v>24</v>
      </c>
      <c r="B9" s="8">
        <v>1161</v>
      </c>
      <c r="C9" s="8">
        <v>201</v>
      </c>
      <c r="D9" s="8">
        <f t="shared" si="0"/>
        <v>1362</v>
      </c>
      <c r="E9" s="8">
        <f t="shared" si="1"/>
        <v>-960</v>
      </c>
      <c r="F9" s="9">
        <f t="shared" si="2"/>
        <v>5.7761194029850742</v>
      </c>
    </row>
    <row r="10" spans="1:7" x14ac:dyDescent="0.25">
      <c r="A10" s="4" t="s">
        <v>30</v>
      </c>
      <c r="B10" s="8">
        <v>847</v>
      </c>
      <c r="C10" s="8">
        <v>283</v>
      </c>
      <c r="D10" s="8">
        <f t="shared" si="0"/>
        <v>1130</v>
      </c>
      <c r="E10" s="8">
        <f t="shared" si="1"/>
        <v>-564</v>
      </c>
      <c r="F10" s="9">
        <f t="shared" si="2"/>
        <v>2.9929328621908127</v>
      </c>
    </row>
    <row r="11" spans="1:7" x14ac:dyDescent="0.25">
      <c r="A11" s="4" t="s">
        <v>32</v>
      </c>
      <c r="B11" s="8">
        <v>884</v>
      </c>
      <c r="C11" s="8">
        <v>0</v>
      </c>
      <c r="D11" s="8">
        <f t="shared" si="0"/>
        <v>884</v>
      </c>
      <c r="E11" s="8">
        <f t="shared" si="1"/>
        <v>-884</v>
      </c>
      <c r="F11" s="9" t="str">
        <f t="shared" si="2"/>
        <v>**.*</v>
      </c>
    </row>
    <row r="12" spans="1:7" x14ac:dyDescent="0.25">
      <c r="A12" s="4" t="s">
        <v>29</v>
      </c>
      <c r="B12" s="8">
        <v>760</v>
      </c>
      <c r="C12" s="8">
        <v>109</v>
      </c>
      <c r="D12" s="8">
        <f t="shared" si="0"/>
        <v>869</v>
      </c>
      <c r="E12" s="8">
        <f t="shared" si="1"/>
        <v>-651</v>
      </c>
      <c r="F12" s="9">
        <f t="shared" si="2"/>
        <v>6.9724770642201834</v>
      </c>
    </row>
    <row r="13" spans="1:7" x14ac:dyDescent="0.25">
      <c r="A13" s="4" t="s">
        <v>44</v>
      </c>
      <c r="B13" s="8">
        <v>416</v>
      </c>
      <c r="C13" s="8">
        <v>447</v>
      </c>
      <c r="D13" s="8">
        <f t="shared" si="0"/>
        <v>863</v>
      </c>
      <c r="E13" s="8">
        <f t="shared" si="1"/>
        <v>31</v>
      </c>
      <c r="F13" s="9">
        <f t="shared" si="2"/>
        <v>0.93064876957494402</v>
      </c>
    </row>
    <row r="14" spans="1:7" x14ac:dyDescent="0.25">
      <c r="A14" s="4" t="s">
        <v>34</v>
      </c>
      <c r="B14" s="8">
        <v>682</v>
      </c>
      <c r="C14" s="8">
        <v>5</v>
      </c>
      <c r="D14" s="8">
        <f t="shared" si="0"/>
        <v>687</v>
      </c>
      <c r="E14" s="8">
        <f t="shared" si="1"/>
        <v>-677</v>
      </c>
      <c r="F14" s="9">
        <f t="shared" si="2"/>
        <v>136.4</v>
      </c>
    </row>
    <row r="15" spans="1:7" x14ac:dyDescent="0.25">
      <c r="A15" s="4" t="s">
        <v>123</v>
      </c>
      <c r="B15" s="8">
        <v>246</v>
      </c>
      <c r="C15" s="8">
        <v>427</v>
      </c>
      <c r="D15" s="8">
        <f t="shared" si="0"/>
        <v>673</v>
      </c>
      <c r="E15" s="8">
        <f t="shared" si="1"/>
        <v>181</v>
      </c>
      <c r="F15" s="9">
        <f t="shared" si="2"/>
        <v>0.57611241217798592</v>
      </c>
    </row>
    <row r="16" spans="1:7" x14ac:dyDescent="0.25">
      <c r="A16" s="4" t="s">
        <v>33</v>
      </c>
      <c r="B16" s="8">
        <v>609</v>
      </c>
      <c r="C16" s="8">
        <v>0</v>
      </c>
      <c r="D16" s="8">
        <f t="shared" si="0"/>
        <v>609</v>
      </c>
      <c r="E16" s="8">
        <f t="shared" si="1"/>
        <v>-609</v>
      </c>
      <c r="F16" s="9" t="str">
        <f t="shared" si="2"/>
        <v>**.*</v>
      </c>
    </row>
    <row r="17" spans="1:6" x14ac:dyDescent="0.25">
      <c r="A17" s="4" t="s">
        <v>31</v>
      </c>
      <c r="B17" s="8">
        <v>589</v>
      </c>
      <c r="C17" s="8">
        <v>19</v>
      </c>
      <c r="D17" s="8">
        <f t="shared" si="0"/>
        <v>608</v>
      </c>
      <c r="E17" s="8">
        <f t="shared" si="1"/>
        <v>-570</v>
      </c>
      <c r="F17" s="9">
        <f t="shared" si="2"/>
        <v>31</v>
      </c>
    </row>
    <row r="18" spans="1:6" x14ac:dyDescent="0.25">
      <c r="A18" s="4" t="s">
        <v>126</v>
      </c>
      <c r="B18" s="8">
        <v>520</v>
      </c>
      <c r="C18" s="8">
        <v>16</v>
      </c>
      <c r="D18" s="8">
        <f t="shared" si="0"/>
        <v>536</v>
      </c>
      <c r="E18" s="8">
        <f t="shared" si="1"/>
        <v>-504</v>
      </c>
      <c r="F18" s="9">
        <f t="shared" si="2"/>
        <v>32.5</v>
      </c>
    </row>
    <row r="19" spans="1:6" x14ac:dyDescent="0.25">
      <c r="A19" s="10" t="s">
        <v>8</v>
      </c>
      <c r="B19" s="5">
        <f>SUM(B4:B18)</f>
        <v>19024</v>
      </c>
      <c r="C19" s="5">
        <f>SUM(C4:C18)</f>
        <v>9853</v>
      </c>
      <c r="D19" s="7">
        <f t="shared" si="0"/>
        <v>28877</v>
      </c>
      <c r="E19" s="7">
        <f t="shared" si="1"/>
        <v>-9171</v>
      </c>
      <c r="F19" s="9">
        <f t="shared" si="2"/>
        <v>1.9307825027910281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25" sqref="D25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2" t="str">
        <f>Total!A1</f>
        <v>Non DAT and DAT Arrest Analysis 2Q 2018</v>
      </c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4" t="s">
        <v>19</v>
      </c>
      <c r="B3" s="7" t="s">
        <v>9</v>
      </c>
      <c r="C3" s="7" t="s">
        <v>10</v>
      </c>
      <c r="D3" s="7" t="s">
        <v>36</v>
      </c>
      <c r="E3" s="7" t="s">
        <v>23</v>
      </c>
      <c r="F3" s="7" t="s">
        <v>35</v>
      </c>
    </row>
    <row r="4" spans="1:6" x14ac:dyDescent="0.25">
      <c r="A4" s="4" t="s">
        <v>3</v>
      </c>
      <c r="B4" s="8">
        <v>4798</v>
      </c>
      <c r="C4" s="8">
        <v>2479</v>
      </c>
      <c r="D4" s="8">
        <f>SUM(B4:C4)</f>
        <v>7277</v>
      </c>
      <c r="E4" s="8">
        <f>C4-B4</f>
        <v>-2319</v>
      </c>
      <c r="F4" s="9">
        <f>B4/C4</f>
        <v>1.9354578459056071</v>
      </c>
    </row>
    <row r="5" spans="1:6" x14ac:dyDescent="0.25">
      <c r="A5" s="4" t="s">
        <v>4</v>
      </c>
      <c r="B5" s="8">
        <v>5158</v>
      </c>
      <c r="C5" s="8">
        <v>2259</v>
      </c>
      <c r="D5" s="8">
        <f t="shared" ref="D5:D9" si="0">SUM(B5:C5)</f>
        <v>7417</v>
      </c>
      <c r="E5" s="8">
        <f t="shared" ref="E5:E9" si="1">C5-B5</f>
        <v>-2899</v>
      </c>
      <c r="F5" s="9">
        <f t="shared" ref="F5:F9" si="2">B5/C5</f>
        <v>2.283311199645861</v>
      </c>
    </row>
    <row r="6" spans="1:6" x14ac:dyDescent="0.25">
      <c r="A6" s="4" t="s">
        <v>5</v>
      </c>
      <c r="B6" s="8">
        <v>4864</v>
      </c>
      <c r="C6" s="8">
        <v>2732</v>
      </c>
      <c r="D6" s="8">
        <f t="shared" si="0"/>
        <v>7596</v>
      </c>
      <c r="E6" s="8">
        <f t="shared" si="1"/>
        <v>-2132</v>
      </c>
      <c r="F6" s="9">
        <f t="shared" si="2"/>
        <v>1.780380673499268</v>
      </c>
    </row>
    <row r="7" spans="1:6" x14ac:dyDescent="0.25">
      <c r="A7" s="4" t="s">
        <v>6</v>
      </c>
      <c r="B7" s="8">
        <v>3329</v>
      </c>
      <c r="C7" s="8">
        <v>1927</v>
      </c>
      <c r="D7" s="8">
        <f t="shared" si="0"/>
        <v>5256</v>
      </c>
      <c r="E7" s="8">
        <f t="shared" si="1"/>
        <v>-1402</v>
      </c>
      <c r="F7" s="9">
        <f t="shared" si="2"/>
        <v>1.7275557861961599</v>
      </c>
    </row>
    <row r="8" spans="1:6" x14ac:dyDescent="0.25">
      <c r="A8" s="4" t="s">
        <v>7</v>
      </c>
      <c r="B8" s="8">
        <v>875</v>
      </c>
      <c r="C8" s="8">
        <v>456</v>
      </c>
      <c r="D8" s="8">
        <f t="shared" si="0"/>
        <v>1331</v>
      </c>
      <c r="E8" s="8">
        <f t="shared" si="1"/>
        <v>-419</v>
      </c>
      <c r="F8" s="9">
        <f t="shared" si="2"/>
        <v>1.9188596491228069</v>
      </c>
    </row>
    <row r="9" spans="1:6" x14ac:dyDescent="0.25">
      <c r="A9" s="4" t="s">
        <v>8</v>
      </c>
      <c r="B9" s="7">
        <f>SUM(B4:B8)</f>
        <v>19024</v>
      </c>
      <c r="C9" s="7">
        <f>SUM(C4:C8)</f>
        <v>9853</v>
      </c>
      <c r="D9" s="7">
        <f t="shared" si="0"/>
        <v>28877</v>
      </c>
      <c r="E9" s="7">
        <f t="shared" si="1"/>
        <v>-9171</v>
      </c>
      <c r="F9" s="9">
        <f t="shared" si="2"/>
        <v>1.9307825027910281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G14" sqref="G14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2" t="str">
        <f>Total!A1</f>
        <v>Non DAT and DAT Arrest Analysis 2Q 2018</v>
      </c>
      <c r="B1" s="12"/>
      <c r="C1" s="12"/>
      <c r="D1" s="12"/>
      <c r="E1" s="12"/>
      <c r="F1" s="12"/>
      <c r="G1" s="1"/>
    </row>
    <row r="2" spans="1:7" x14ac:dyDescent="0.25">
      <c r="A2" s="12"/>
      <c r="B2" s="12"/>
      <c r="C2" s="12"/>
      <c r="D2" s="12"/>
      <c r="E2" s="12"/>
      <c r="F2" s="12"/>
      <c r="G2" s="1"/>
    </row>
    <row r="3" spans="1:7" x14ac:dyDescent="0.25">
      <c r="A3" s="4" t="s">
        <v>18</v>
      </c>
      <c r="B3" s="5" t="s">
        <v>0</v>
      </c>
      <c r="C3" s="5" t="s">
        <v>10</v>
      </c>
      <c r="D3" s="5" t="s">
        <v>36</v>
      </c>
      <c r="E3" s="5" t="s">
        <v>23</v>
      </c>
      <c r="F3" s="5" t="s">
        <v>35</v>
      </c>
    </row>
    <row r="4" spans="1:7" x14ac:dyDescent="0.25">
      <c r="A4" s="11" t="s">
        <v>45</v>
      </c>
      <c r="B4" s="2">
        <v>247</v>
      </c>
      <c r="C4" s="2">
        <v>143</v>
      </c>
      <c r="D4" s="2">
        <f>SUM(B4:C4)</f>
        <v>390</v>
      </c>
      <c r="E4" s="2">
        <f>C4-B4</f>
        <v>-104</v>
      </c>
      <c r="F4" s="6">
        <f>B4/C4</f>
        <v>1.7272727272727273</v>
      </c>
    </row>
    <row r="5" spans="1:7" x14ac:dyDescent="0.25">
      <c r="A5" s="11" t="s">
        <v>46</v>
      </c>
      <c r="B5" s="2">
        <v>200</v>
      </c>
      <c r="C5" s="2">
        <v>96</v>
      </c>
      <c r="D5" s="2">
        <f t="shared" ref="D5:D68" si="0">SUM(B5:C5)</f>
        <v>296</v>
      </c>
      <c r="E5" s="2">
        <f t="shared" ref="E5:E68" si="1">C5-B5</f>
        <v>-104</v>
      </c>
      <c r="F5" s="6">
        <f t="shared" ref="F5:F68" si="2">B5/C5</f>
        <v>2.0833333333333335</v>
      </c>
    </row>
    <row r="6" spans="1:7" x14ac:dyDescent="0.25">
      <c r="A6" s="11" t="s">
        <v>47</v>
      </c>
      <c r="B6" s="2">
        <v>211</v>
      </c>
      <c r="C6" s="2">
        <v>94</v>
      </c>
      <c r="D6" s="2">
        <f t="shared" si="0"/>
        <v>305</v>
      </c>
      <c r="E6" s="2">
        <f t="shared" si="1"/>
        <v>-117</v>
      </c>
      <c r="F6" s="6">
        <f t="shared" si="2"/>
        <v>2.2446808510638299</v>
      </c>
    </row>
    <row r="7" spans="1:7" x14ac:dyDescent="0.25">
      <c r="A7" s="11" t="s">
        <v>48</v>
      </c>
      <c r="B7" s="2">
        <v>152</v>
      </c>
      <c r="C7" s="2">
        <v>145</v>
      </c>
      <c r="D7" s="2">
        <f t="shared" si="0"/>
        <v>297</v>
      </c>
      <c r="E7" s="2">
        <f t="shared" si="1"/>
        <v>-7</v>
      </c>
      <c r="F7" s="6">
        <f t="shared" si="2"/>
        <v>1.0482758620689656</v>
      </c>
    </row>
    <row r="8" spans="1:7" x14ac:dyDescent="0.25">
      <c r="A8" s="11" t="s">
        <v>49</v>
      </c>
      <c r="B8" s="2">
        <v>169</v>
      </c>
      <c r="C8" s="2">
        <v>104</v>
      </c>
      <c r="D8" s="2">
        <f t="shared" si="0"/>
        <v>273</v>
      </c>
      <c r="E8" s="2">
        <f t="shared" si="1"/>
        <v>-65</v>
      </c>
      <c r="F8" s="6">
        <f t="shared" si="2"/>
        <v>1.625</v>
      </c>
    </row>
    <row r="9" spans="1:7" x14ac:dyDescent="0.25">
      <c r="A9" s="11" t="s">
        <v>50</v>
      </c>
      <c r="B9" s="2">
        <v>111</v>
      </c>
      <c r="C9" s="2">
        <v>109</v>
      </c>
      <c r="D9" s="2">
        <f t="shared" si="0"/>
        <v>220</v>
      </c>
      <c r="E9" s="2">
        <f t="shared" si="1"/>
        <v>-2</v>
      </c>
      <c r="F9" s="6">
        <f t="shared" si="2"/>
        <v>1.0183486238532109</v>
      </c>
    </row>
    <row r="10" spans="1:7" x14ac:dyDescent="0.25">
      <c r="A10" s="11" t="s">
        <v>51</v>
      </c>
      <c r="B10" s="2">
        <v>243</v>
      </c>
      <c r="C10" s="2">
        <v>170</v>
      </c>
      <c r="D10" s="2">
        <f t="shared" si="0"/>
        <v>413</v>
      </c>
      <c r="E10" s="2">
        <f t="shared" si="1"/>
        <v>-73</v>
      </c>
      <c r="F10" s="6">
        <f t="shared" si="2"/>
        <v>1.4294117647058824</v>
      </c>
    </row>
    <row r="11" spans="1:7" x14ac:dyDescent="0.25">
      <c r="A11" s="11" t="s">
        <v>52</v>
      </c>
      <c r="B11" s="2">
        <v>714</v>
      </c>
      <c r="C11" s="2">
        <v>357</v>
      </c>
      <c r="D11" s="2">
        <f t="shared" si="0"/>
        <v>1071</v>
      </c>
      <c r="E11" s="2">
        <f t="shared" si="1"/>
        <v>-357</v>
      </c>
      <c r="F11" s="6">
        <f t="shared" si="2"/>
        <v>2</v>
      </c>
    </row>
    <row r="12" spans="1:7" x14ac:dyDescent="0.25">
      <c r="A12" s="11" t="s">
        <v>53</v>
      </c>
      <c r="B12" s="2">
        <v>143</v>
      </c>
      <c r="C12" s="2">
        <v>66</v>
      </c>
      <c r="D12" s="2">
        <f t="shared" si="0"/>
        <v>209</v>
      </c>
      <c r="E12" s="2">
        <f t="shared" si="1"/>
        <v>-77</v>
      </c>
      <c r="F12" s="6">
        <f t="shared" si="2"/>
        <v>2.1666666666666665</v>
      </c>
    </row>
    <row r="13" spans="1:7" x14ac:dyDescent="0.25">
      <c r="A13" s="11" t="s">
        <v>54</v>
      </c>
      <c r="B13" s="2">
        <v>276</v>
      </c>
      <c r="C13" s="2">
        <v>205</v>
      </c>
      <c r="D13" s="2">
        <f t="shared" si="0"/>
        <v>481</v>
      </c>
      <c r="E13" s="2">
        <f t="shared" si="1"/>
        <v>-71</v>
      </c>
      <c r="F13" s="6">
        <f t="shared" si="2"/>
        <v>1.3463414634146342</v>
      </c>
    </row>
    <row r="14" spans="1:7" x14ac:dyDescent="0.25">
      <c r="A14" s="11" t="s">
        <v>55</v>
      </c>
      <c r="B14" s="2">
        <v>148</v>
      </c>
      <c r="C14" s="2">
        <v>127</v>
      </c>
      <c r="D14" s="2">
        <f t="shared" si="0"/>
        <v>275</v>
      </c>
      <c r="E14" s="2">
        <f t="shared" si="1"/>
        <v>-21</v>
      </c>
      <c r="F14" s="6">
        <f t="shared" si="2"/>
        <v>1.1653543307086613</v>
      </c>
    </row>
    <row r="15" spans="1:7" x14ac:dyDescent="0.25">
      <c r="A15" s="11" t="s">
        <v>56</v>
      </c>
      <c r="B15" s="2">
        <v>188</v>
      </c>
      <c r="C15" s="2">
        <v>73</v>
      </c>
      <c r="D15" s="2">
        <f t="shared" si="0"/>
        <v>261</v>
      </c>
      <c r="E15" s="2">
        <f t="shared" si="1"/>
        <v>-115</v>
      </c>
      <c r="F15" s="6">
        <f t="shared" si="2"/>
        <v>2.5753424657534247</v>
      </c>
    </row>
    <row r="16" spans="1:7" x14ac:dyDescent="0.25">
      <c r="A16" s="11" t="s">
        <v>57</v>
      </c>
      <c r="B16" s="2">
        <v>7</v>
      </c>
      <c r="C16" s="2">
        <v>13</v>
      </c>
      <c r="D16" s="2">
        <f t="shared" si="0"/>
        <v>20</v>
      </c>
      <c r="E16" s="2">
        <f t="shared" si="1"/>
        <v>6</v>
      </c>
      <c r="F16" s="6">
        <f t="shared" si="2"/>
        <v>0.53846153846153844</v>
      </c>
    </row>
    <row r="17" spans="1:6" x14ac:dyDescent="0.25">
      <c r="A17" s="11" t="s">
        <v>58</v>
      </c>
      <c r="B17" s="2">
        <v>281</v>
      </c>
      <c r="C17" s="2">
        <v>141</v>
      </c>
      <c r="D17" s="2">
        <f t="shared" si="0"/>
        <v>422</v>
      </c>
      <c r="E17" s="2">
        <f t="shared" si="1"/>
        <v>-140</v>
      </c>
      <c r="F17" s="6">
        <f t="shared" si="2"/>
        <v>1.9929078014184398</v>
      </c>
    </row>
    <row r="18" spans="1:6" x14ac:dyDescent="0.25">
      <c r="A18" s="11" t="s">
        <v>59</v>
      </c>
      <c r="B18" s="2">
        <v>179</v>
      </c>
      <c r="C18" s="2">
        <v>65</v>
      </c>
      <c r="D18" s="2">
        <f t="shared" si="0"/>
        <v>244</v>
      </c>
      <c r="E18" s="2">
        <f t="shared" si="1"/>
        <v>-114</v>
      </c>
      <c r="F18" s="6">
        <f t="shared" si="2"/>
        <v>2.7538461538461538</v>
      </c>
    </row>
    <row r="19" spans="1:6" x14ac:dyDescent="0.25">
      <c r="A19" s="11" t="s">
        <v>60</v>
      </c>
      <c r="B19" s="2">
        <v>362</v>
      </c>
      <c r="C19" s="2">
        <v>226</v>
      </c>
      <c r="D19" s="2">
        <f t="shared" si="0"/>
        <v>588</v>
      </c>
      <c r="E19" s="2">
        <f t="shared" si="1"/>
        <v>-136</v>
      </c>
      <c r="F19" s="6">
        <f t="shared" si="2"/>
        <v>1.6017699115044248</v>
      </c>
    </row>
    <row r="20" spans="1:6" x14ac:dyDescent="0.25">
      <c r="A20" s="11" t="s">
        <v>61</v>
      </c>
      <c r="B20" s="2">
        <v>135</v>
      </c>
      <c r="C20" s="2">
        <v>87</v>
      </c>
      <c r="D20" s="2">
        <f t="shared" si="0"/>
        <v>222</v>
      </c>
      <c r="E20" s="2">
        <f t="shared" si="1"/>
        <v>-48</v>
      </c>
      <c r="F20" s="6">
        <f t="shared" si="2"/>
        <v>1.5517241379310345</v>
      </c>
    </row>
    <row r="21" spans="1:6" x14ac:dyDescent="0.25">
      <c r="A21" s="11" t="s">
        <v>62</v>
      </c>
      <c r="B21" s="2">
        <v>241</v>
      </c>
      <c r="C21" s="2">
        <v>75</v>
      </c>
      <c r="D21" s="2">
        <f t="shared" si="0"/>
        <v>316</v>
      </c>
      <c r="E21" s="2">
        <f t="shared" si="1"/>
        <v>-166</v>
      </c>
      <c r="F21" s="6">
        <f t="shared" si="2"/>
        <v>3.2133333333333334</v>
      </c>
    </row>
    <row r="22" spans="1:6" x14ac:dyDescent="0.25">
      <c r="A22" s="11" t="s">
        <v>63</v>
      </c>
      <c r="B22" s="2">
        <v>133</v>
      </c>
      <c r="C22" s="2">
        <v>67</v>
      </c>
      <c r="D22" s="2">
        <f t="shared" si="0"/>
        <v>200</v>
      </c>
      <c r="E22" s="2">
        <f t="shared" si="1"/>
        <v>-66</v>
      </c>
      <c r="F22" s="6">
        <f t="shared" si="2"/>
        <v>1.9850746268656716</v>
      </c>
    </row>
    <row r="23" spans="1:6" x14ac:dyDescent="0.25">
      <c r="A23" s="11" t="s">
        <v>64</v>
      </c>
      <c r="B23" s="2">
        <v>279</v>
      </c>
      <c r="C23" s="2">
        <v>80</v>
      </c>
      <c r="D23" s="2">
        <f t="shared" si="0"/>
        <v>359</v>
      </c>
      <c r="E23" s="2">
        <f t="shared" si="1"/>
        <v>-199</v>
      </c>
      <c r="F23" s="6">
        <f t="shared" si="2"/>
        <v>3.4874999999999998</v>
      </c>
    </row>
    <row r="24" spans="1:6" x14ac:dyDescent="0.25">
      <c r="A24" s="11" t="s">
        <v>65</v>
      </c>
      <c r="B24" s="2">
        <v>244</v>
      </c>
      <c r="C24" s="2">
        <v>123</v>
      </c>
      <c r="D24" s="2">
        <f t="shared" si="0"/>
        <v>367</v>
      </c>
      <c r="E24" s="2">
        <f t="shared" si="1"/>
        <v>-121</v>
      </c>
      <c r="F24" s="6">
        <f t="shared" si="2"/>
        <v>1.9837398373983739</v>
      </c>
    </row>
    <row r="25" spans="1:6" x14ac:dyDescent="0.25">
      <c r="A25" s="11" t="s">
        <v>66</v>
      </c>
      <c r="B25" s="2">
        <v>201</v>
      </c>
      <c r="C25" s="2">
        <v>166</v>
      </c>
      <c r="D25" s="2">
        <f t="shared" si="0"/>
        <v>367</v>
      </c>
      <c r="E25" s="2">
        <f t="shared" si="1"/>
        <v>-35</v>
      </c>
      <c r="F25" s="6">
        <f t="shared" si="2"/>
        <v>1.2108433734939759</v>
      </c>
    </row>
    <row r="26" spans="1:6" x14ac:dyDescent="0.25">
      <c r="A26" s="11" t="s">
        <v>67</v>
      </c>
      <c r="B26" s="2">
        <v>562</v>
      </c>
      <c r="C26" s="2">
        <v>271</v>
      </c>
      <c r="D26" s="2">
        <f t="shared" si="0"/>
        <v>833</v>
      </c>
      <c r="E26" s="2">
        <f t="shared" si="1"/>
        <v>-291</v>
      </c>
      <c r="F26" s="6">
        <f t="shared" si="2"/>
        <v>2.07380073800738</v>
      </c>
    </row>
    <row r="27" spans="1:6" x14ac:dyDescent="0.25">
      <c r="A27" s="11" t="s">
        <v>68</v>
      </c>
      <c r="B27" s="2">
        <v>203</v>
      </c>
      <c r="C27" s="2">
        <v>166</v>
      </c>
      <c r="D27" s="2">
        <f t="shared" si="0"/>
        <v>369</v>
      </c>
      <c r="E27" s="2">
        <f t="shared" si="1"/>
        <v>-37</v>
      </c>
      <c r="F27" s="6">
        <f t="shared" si="2"/>
        <v>1.2228915662650603</v>
      </c>
    </row>
    <row r="28" spans="1:6" x14ac:dyDescent="0.25">
      <c r="A28" s="11" t="s">
        <v>69</v>
      </c>
      <c r="B28" s="2">
        <v>421</v>
      </c>
      <c r="C28" s="2">
        <v>165</v>
      </c>
      <c r="D28" s="2">
        <f t="shared" si="0"/>
        <v>586</v>
      </c>
      <c r="E28" s="2">
        <f t="shared" si="1"/>
        <v>-256</v>
      </c>
      <c r="F28" s="6">
        <f t="shared" si="2"/>
        <v>2.5515151515151517</v>
      </c>
    </row>
    <row r="29" spans="1:6" x14ac:dyDescent="0.25">
      <c r="A29" s="11" t="s">
        <v>70</v>
      </c>
      <c r="B29" s="2">
        <v>487</v>
      </c>
      <c r="C29" s="2">
        <v>180</v>
      </c>
      <c r="D29" s="2">
        <f t="shared" si="0"/>
        <v>667</v>
      </c>
      <c r="E29" s="2">
        <f t="shared" si="1"/>
        <v>-307</v>
      </c>
      <c r="F29" s="6">
        <f t="shared" si="2"/>
        <v>2.7055555555555557</v>
      </c>
    </row>
    <row r="30" spans="1:6" x14ac:dyDescent="0.25">
      <c r="A30" s="11" t="s">
        <v>71</v>
      </c>
      <c r="B30" s="2">
        <v>523</v>
      </c>
      <c r="C30" s="2">
        <v>340</v>
      </c>
      <c r="D30" s="2">
        <f t="shared" si="0"/>
        <v>863</v>
      </c>
      <c r="E30" s="2">
        <f t="shared" si="1"/>
        <v>-183</v>
      </c>
      <c r="F30" s="6">
        <f t="shared" si="2"/>
        <v>1.5382352941176471</v>
      </c>
    </row>
    <row r="31" spans="1:6" x14ac:dyDescent="0.25">
      <c r="A31" s="11" t="s">
        <v>72</v>
      </c>
      <c r="B31" s="2">
        <v>212</v>
      </c>
      <c r="C31" s="2">
        <v>168</v>
      </c>
      <c r="D31" s="2">
        <f t="shared" si="0"/>
        <v>380</v>
      </c>
      <c r="E31" s="2">
        <f t="shared" si="1"/>
        <v>-44</v>
      </c>
      <c r="F31" s="6">
        <f t="shared" si="2"/>
        <v>1.2619047619047619</v>
      </c>
    </row>
    <row r="32" spans="1:6" x14ac:dyDescent="0.25">
      <c r="A32" s="11" t="s">
        <v>73</v>
      </c>
      <c r="B32" s="2">
        <v>565</v>
      </c>
      <c r="C32" s="2">
        <v>253</v>
      </c>
      <c r="D32" s="2">
        <f t="shared" si="0"/>
        <v>818</v>
      </c>
      <c r="E32" s="2">
        <f t="shared" si="1"/>
        <v>-312</v>
      </c>
      <c r="F32" s="6">
        <f t="shared" si="2"/>
        <v>2.233201581027668</v>
      </c>
    </row>
    <row r="33" spans="1:6" x14ac:dyDescent="0.25">
      <c r="A33" s="11" t="s">
        <v>74</v>
      </c>
      <c r="B33" s="2">
        <v>504</v>
      </c>
      <c r="C33" s="2">
        <v>176</v>
      </c>
      <c r="D33" s="2">
        <f t="shared" si="0"/>
        <v>680</v>
      </c>
      <c r="E33" s="2">
        <f t="shared" si="1"/>
        <v>-328</v>
      </c>
      <c r="F33" s="6">
        <f t="shared" si="2"/>
        <v>2.8636363636363638</v>
      </c>
    </row>
    <row r="34" spans="1:6" x14ac:dyDescent="0.25">
      <c r="A34" s="11" t="s">
        <v>75</v>
      </c>
      <c r="B34" s="2">
        <v>389</v>
      </c>
      <c r="C34" s="2">
        <v>266</v>
      </c>
      <c r="D34" s="2">
        <f t="shared" si="0"/>
        <v>655</v>
      </c>
      <c r="E34" s="2">
        <f t="shared" si="1"/>
        <v>-123</v>
      </c>
      <c r="F34" s="6">
        <f t="shared" si="2"/>
        <v>1.4624060150375939</v>
      </c>
    </row>
    <row r="35" spans="1:6" x14ac:dyDescent="0.25">
      <c r="A35" s="11" t="s">
        <v>76</v>
      </c>
      <c r="B35" s="2">
        <v>323</v>
      </c>
      <c r="C35" s="2">
        <v>139</v>
      </c>
      <c r="D35" s="2">
        <f t="shared" si="0"/>
        <v>462</v>
      </c>
      <c r="E35" s="2">
        <f t="shared" si="1"/>
        <v>-184</v>
      </c>
      <c r="F35" s="6">
        <f t="shared" si="2"/>
        <v>2.3237410071942448</v>
      </c>
    </row>
    <row r="36" spans="1:6" x14ac:dyDescent="0.25">
      <c r="A36" s="11" t="s">
        <v>77</v>
      </c>
      <c r="B36" s="2">
        <v>97</v>
      </c>
      <c r="C36" s="2">
        <v>61</v>
      </c>
      <c r="D36" s="2">
        <f t="shared" si="0"/>
        <v>158</v>
      </c>
      <c r="E36" s="2">
        <f t="shared" si="1"/>
        <v>-36</v>
      </c>
      <c r="F36" s="6">
        <f t="shared" si="2"/>
        <v>1.5901639344262295</v>
      </c>
    </row>
    <row r="37" spans="1:6" x14ac:dyDescent="0.25">
      <c r="A37" s="11" t="s">
        <v>78</v>
      </c>
      <c r="B37" s="2">
        <v>512</v>
      </c>
      <c r="C37" s="2">
        <v>294</v>
      </c>
      <c r="D37" s="2">
        <f t="shared" si="0"/>
        <v>806</v>
      </c>
      <c r="E37" s="2">
        <f t="shared" si="1"/>
        <v>-218</v>
      </c>
      <c r="F37" s="6">
        <f t="shared" si="2"/>
        <v>1.7414965986394557</v>
      </c>
    </row>
    <row r="38" spans="1:6" x14ac:dyDescent="0.25">
      <c r="A38" s="11" t="s">
        <v>79</v>
      </c>
      <c r="B38" s="2">
        <v>335</v>
      </c>
      <c r="C38" s="2">
        <v>169</v>
      </c>
      <c r="D38" s="2">
        <f t="shared" si="0"/>
        <v>504</v>
      </c>
      <c r="E38" s="2">
        <f t="shared" si="1"/>
        <v>-166</v>
      </c>
      <c r="F38" s="6">
        <f t="shared" si="2"/>
        <v>1.9822485207100591</v>
      </c>
    </row>
    <row r="39" spans="1:6" x14ac:dyDescent="0.25">
      <c r="A39" s="11" t="s">
        <v>80</v>
      </c>
      <c r="B39" s="2">
        <v>164</v>
      </c>
      <c r="C39" s="2">
        <v>103</v>
      </c>
      <c r="D39" s="2">
        <f t="shared" si="0"/>
        <v>267</v>
      </c>
      <c r="E39" s="2">
        <f t="shared" si="1"/>
        <v>-61</v>
      </c>
      <c r="F39" s="6">
        <f t="shared" si="2"/>
        <v>1.5922330097087378</v>
      </c>
    </row>
    <row r="40" spans="1:6" x14ac:dyDescent="0.25">
      <c r="A40" s="11" t="s">
        <v>81</v>
      </c>
      <c r="B40" s="2">
        <v>134</v>
      </c>
      <c r="C40" s="2">
        <v>54</v>
      </c>
      <c r="D40" s="2">
        <f t="shared" si="0"/>
        <v>188</v>
      </c>
      <c r="E40" s="2">
        <f t="shared" si="1"/>
        <v>-80</v>
      </c>
      <c r="F40" s="6">
        <f t="shared" si="2"/>
        <v>2.4814814814814814</v>
      </c>
    </row>
    <row r="41" spans="1:6" x14ac:dyDescent="0.25">
      <c r="A41" s="11" t="s">
        <v>82</v>
      </c>
      <c r="B41" s="2">
        <v>147</v>
      </c>
      <c r="C41" s="2">
        <v>103</v>
      </c>
      <c r="D41" s="2">
        <f t="shared" si="0"/>
        <v>250</v>
      </c>
      <c r="E41" s="2">
        <f t="shared" si="1"/>
        <v>-44</v>
      </c>
      <c r="F41" s="6">
        <f t="shared" si="2"/>
        <v>1.4271844660194175</v>
      </c>
    </row>
    <row r="42" spans="1:6" x14ac:dyDescent="0.25">
      <c r="A42" s="11" t="s">
        <v>83</v>
      </c>
      <c r="B42" s="2">
        <v>95</v>
      </c>
      <c r="C42" s="2">
        <v>58</v>
      </c>
      <c r="D42" s="2">
        <f t="shared" si="0"/>
        <v>153</v>
      </c>
      <c r="E42" s="2">
        <f t="shared" si="1"/>
        <v>-37</v>
      </c>
      <c r="F42" s="6">
        <f t="shared" si="2"/>
        <v>1.6379310344827587</v>
      </c>
    </row>
    <row r="43" spans="1:6" x14ac:dyDescent="0.25">
      <c r="A43" s="11" t="s">
        <v>84</v>
      </c>
      <c r="B43" s="2">
        <v>321</v>
      </c>
      <c r="C43" s="2">
        <v>58</v>
      </c>
      <c r="D43" s="2">
        <f t="shared" si="0"/>
        <v>379</v>
      </c>
      <c r="E43" s="2">
        <f t="shared" si="1"/>
        <v>-263</v>
      </c>
      <c r="F43" s="6">
        <f t="shared" si="2"/>
        <v>5.5344827586206895</v>
      </c>
    </row>
    <row r="44" spans="1:6" x14ac:dyDescent="0.25">
      <c r="A44" s="11" t="s">
        <v>85</v>
      </c>
      <c r="B44" s="2">
        <v>142</v>
      </c>
      <c r="C44" s="2">
        <v>143</v>
      </c>
      <c r="D44" s="2">
        <f t="shared" si="0"/>
        <v>285</v>
      </c>
      <c r="E44" s="2">
        <f t="shared" si="1"/>
        <v>1</v>
      </c>
      <c r="F44" s="6">
        <f t="shared" si="2"/>
        <v>0.99300699300699302</v>
      </c>
    </row>
    <row r="45" spans="1:6" x14ac:dyDescent="0.25">
      <c r="A45" s="11" t="s">
        <v>86</v>
      </c>
      <c r="B45" s="2">
        <v>171</v>
      </c>
      <c r="C45" s="2">
        <v>77</v>
      </c>
      <c r="D45" s="2">
        <f t="shared" si="0"/>
        <v>248</v>
      </c>
      <c r="E45" s="2">
        <f t="shared" si="1"/>
        <v>-94</v>
      </c>
      <c r="F45" s="6">
        <f t="shared" si="2"/>
        <v>2.220779220779221</v>
      </c>
    </row>
    <row r="46" spans="1:6" x14ac:dyDescent="0.25">
      <c r="A46" s="11" t="s">
        <v>87</v>
      </c>
      <c r="B46" s="2">
        <v>271</v>
      </c>
      <c r="C46" s="2">
        <v>205</v>
      </c>
      <c r="D46" s="2">
        <f t="shared" si="0"/>
        <v>476</v>
      </c>
      <c r="E46" s="2">
        <f t="shared" si="1"/>
        <v>-66</v>
      </c>
      <c r="F46" s="6">
        <f t="shared" si="2"/>
        <v>1.3219512195121952</v>
      </c>
    </row>
    <row r="47" spans="1:6" x14ac:dyDescent="0.25">
      <c r="A47" s="11" t="s">
        <v>88</v>
      </c>
      <c r="B47" s="2">
        <v>209</v>
      </c>
      <c r="C47" s="2">
        <v>124</v>
      </c>
      <c r="D47" s="2">
        <f t="shared" si="0"/>
        <v>333</v>
      </c>
      <c r="E47" s="2">
        <f t="shared" si="1"/>
        <v>-85</v>
      </c>
      <c r="F47" s="6">
        <f t="shared" si="2"/>
        <v>1.685483870967742</v>
      </c>
    </row>
    <row r="48" spans="1:6" x14ac:dyDescent="0.25">
      <c r="A48" s="11" t="s">
        <v>89</v>
      </c>
      <c r="B48" s="2">
        <v>224</v>
      </c>
      <c r="C48" s="2">
        <v>142</v>
      </c>
      <c r="D48" s="2">
        <f t="shared" si="0"/>
        <v>366</v>
      </c>
      <c r="E48" s="2">
        <f t="shared" si="1"/>
        <v>-82</v>
      </c>
      <c r="F48" s="6">
        <f t="shared" si="2"/>
        <v>1.5774647887323943</v>
      </c>
    </row>
    <row r="49" spans="1:6" x14ac:dyDescent="0.25">
      <c r="A49" s="11" t="s">
        <v>90</v>
      </c>
      <c r="B49" s="2">
        <v>430</v>
      </c>
      <c r="C49" s="2">
        <v>157</v>
      </c>
      <c r="D49" s="2">
        <f t="shared" si="0"/>
        <v>587</v>
      </c>
      <c r="E49" s="2">
        <f t="shared" si="1"/>
        <v>-273</v>
      </c>
      <c r="F49" s="6">
        <f t="shared" si="2"/>
        <v>2.7388535031847132</v>
      </c>
    </row>
    <row r="50" spans="1:6" x14ac:dyDescent="0.25">
      <c r="A50" s="11" t="s">
        <v>91</v>
      </c>
      <c r="B50" s="2">
        <v>554</v>
      </c>
      <c r="C50" s="2">
        <v>129</v>
      </c>
      <c r="D50" s="2">
        <f t="shared" si="0"/>
        <v>683</v>
      </c>
      <c r="E50" s="2">
        <f t="shared" si="1"/>
        <v>-425</v>
      </c>
      <c r="F50" s="6">
        <f t="shared" si="2"/>
        <v>4.2945736434108523</v>
      </c>
    </row>
    <row r="51" spans="1:6" x14ac:dyDescent="0.25">
      <c r="A51" s="11" t="s">
        <v>92</v>
      </c>
      <c r="B51" s="2">
        <v>132</v>
      </c>
      <c r="C51" s="2">
        <v>107</v>
      </c>
      <c r="D51" s="2">
        <f t="shared" si="0"/>
        <v>239</v>
      </c>
      <c r="E51" s="2">
        <f t="shared" si="1"/>
        <v>-25</v>
      </c>
      <c r="F51" s="6">
        <f t="shared" si="2"/>
        <v>1.233644859813084</v>
      </c>
    </row>
    <row r="52" spans="1:6" x14ac:dyDescent="0.25">
      <c r="A52" s="11" t="s">
        <v>93</v>
      </c>
      <c r="B52" s="2">
        <v>220</v>
      </c>
      <c r="C52" s="2">
        <v>85</v>
      </c>
      <c r="D52" s="2">
        <f t="shared" si="0"/>
        <v>305</v>
      </c>
      <c r="E52" s="2">
        <f t="shared" si="1"/>
        <v>-135</v>
      </c>
      <c r="F52" s="6">
        <f t="shared" si="2"/>
        <v>2.5882352941176472</v>
      </c>
    </row>
    <row r="53" spans="1:6" x14ac:dyDescent="0.25">
      <c r="A53" s="11" t="s">
        <v>94</v>
      </c>
      <c r="B53" s="2">
        <v>181</v>
      </c>
      <c r="C53" s="2">
        <v>77</v>
      </c>
      <c r="D53" s="2">
        <f t="shared" si="0"/>
        <v>258</v>
      </c>
      <c r="E53" s="2">
        <f t="shared" si="1"/>
        <v>-104</v>
      </c>
      <c r="F53" s="6">
        <f t="shared" si="2"/>
        <v>2.3506493506493507</v>
      </c>
    </row>
    <row r="54" spans="1:6" x14ac:dyDescent="0.25">
      <c r="A54" s="11" t="s">
        <v>95</v>
      </c>
      <c r="B54" s="2">
        <v>331</v>
      </c>
      <c r="C54" s="2">
        <v>85</v>
      </c>
      <c r="D54" s="2">
        <f t="shared" si="0"/>
        <v>416</v>
      </c>
      <c r="E54" s="2">
        <f t="shared" si="1"/>
        <v>-246</v>
      </c>
      <c r="F54" s="6">
        <f t="shared" si="2"/>
        <v>3.8941176470588235</v>
      </c>
    </row>
    <row r="55" spans="1:6" x14ac:dyDescent="0.25">
      <c r="A55" s="11" t="s">
        <v>96</v>
      </c>
      <c r="B55" s="2">
        <v>179</v>
      </c>
      <c r="C55" s="2">
        <v>60</v>
      </c>
      <c r="D55" s="2">
        <f t="shared" si="0"/>
        <v>239</v>
      </c>
      <c r="E55" s="2">
        <f t="shared" si="1"/>
        <v>-119</v>
      </c>
      <c r="F55" s="6">
        <f t="shared" si="2"/>
        <v>2.9833333333333334</v>
      </c>
    </row>
    <row r="56" spans="1:6" x14ac:dyDescent="0.25">
      <c r="A56" s="11" t="s">
        <v>97</v>
      </c>
      <c r="B56" s="2">
        <v>249</v>
      </c>
      <c r="C56" s="2">
        <v>82</v>
      </c>
      <c r="D56" s="2">
        <f t="shared" si="0"/>
        <v>331</v>
      </c>
      <c r="E56" s="2">
        <f t="shared" si="1"/>
        <v>-167</v>
      </c>
      <c r="F56" s="6">
        <f t="shared" si="2"/>
        <v>3.0365853658536586</v>
      </c>
    </row>
    <row r="57" spans="1:6" x14ac:dyDescent="0.25">
      <c r="A57" s="11" t="s">
        <v>98</v>
      </c>
      <c r="B57" s="2">
        <v>253</v>
      </c>
      <c r="C57" s="2">
        <v>75</v>
      </c>
      <c r="D57" s="2">
        <f t="shared" si="0"/>
        <v>328</v>
      </c>
      <c r="E57" s="2">
        <f t="shared" si="1"/>
        <v>-178</v>
      </c>
      <c r="F57" s="6">
        <f t="shared" si="2"/>
        <v>3.3733333333333335</v>
      </c>
    </row>
    <row r="58" spans="1:6" x14ac:dyDescent="0.25">
      <c r="A58" s="11" t="s">
        <v>99</v>
      </c>
      <c r="B58" s="2">
        <v>130</v>
      </c>
      <c r="C58" s="2">
        <v>37</v>
      </c>
      <c r="D58" s="2">
        <f t="shared" si="0"/>
        <v>167</v>
      </c>
      <c r="E58" s="2">
        <f t="shared" si="1"/>
        <v>-93</v>
      </c>
      <c r="F58" s="6">
        <f t="shared" si="2"/>
        <v>3.5135135135135136</v>
      </c>
    </row>
    <row r="59" spans="1:6" x14ac:dyDescent="0.25">
      <c r="A59" s="11" t="s">
        <v>100</v>
      </c>
      <c r="B59" s="2">
        <v>182</v>
      </c>
      <c r="C59" s="2">
        <v>89</v>
      </c>
      <c r="D59" s="2">
        <f t="shared" si="0"/>
        <v>271</v>
      </c>
      <c r="E59" s="2">
        <f t="shared" si="1"/>
        <v>-93</v>
      </c>
      <c r="F59" s="6">
        <f t="shared" si="2"/>
        <v>2.0449438202247192</v>
      </c>
    </row>
    <row r="60" spans="1:6" x14ac:dyDescent="0.25">
      <c r="A60" s="11" t="s">
        <v>101</v>
      </c>
      <c r="B60" s="2">
        <v>104</v>
      </c>
      <c r="C60" s="2">
        <v>40</v>
      </c>
      <c r="D60" s="2">
        <f t="shared" si="0"/>
        <v>144</v>
      </c>
      <c r="E60" s="2">
        <f t="shared" si="1"/>
        <v>-64</v>
      </c>
      <c r="F60" s="6">
        <f t="shared" si="2"/>
        <v>2.6</v>
      </c>
    </row>
    <row r="61" spans="1:6" x14ac:dyDescent="0.25">
      <c r="A61" s="11" t="s">
        <v>102</v>
      </c>
      <c r="B61" s="2">
        <v>127</v>
      </c>
      <c r="C61" s="2">
        <v>50</v>
      </c>
      <c r="D61" s="2">
        <f t="shared" si="0"/>
        <v>177</v>
      </c>
      <c r="E61" s="2">
        <f t="shared" si="1"/>
        <v>-77</v>
      </c>
      <c r="F61" s="6">
        <f t="shared" si="2"/>
        <v>2.54</v>
      </c>
    </row>
    <row r="62" spans="1:6" x14ac:dyDescent="0.25">
      <c r="A62" s="11" t="s">
        <v>103</v>
      </c>
      <c r="B62" s="2">
        <v>193</v>
      </c>
      <c r="C62" s="2">
        <v>70</v>
      </c>
      <c r="D62" s="2">
        <f t="shared" si="0"/>
        <v>263</v>
      </c>
      <c r="E62" s="2">
        <f t="shared" si="1"/>
        <v>-123</v>
      </c>
      <c r="F62" s="6">
        <f t="shared" si="2"/>
        <v>2.7571428571428571</v>
      </c>
    </row>
    <row r="63" spans="1:6" x14ac:dyDescent="0.25">
      <c r="A63" s="11" t="s">
        <v>104</v>
      </c>
      <c r="B63" s="2">
        <v>225</v>
      </c>
      <c r="C63" s="2">
        <v>99</v>
      </c>
      <c r="D63" s="2">
        <f t="shared" si="0"/>
        <v>324</v>
      </c>
      <c r="E63" s="2">
        <f t="shared" si="1"/>
        <v>-126</v>
      </c>
      <c r="F63" s="6">
        <f t="shared" si="2"/>
        <v>2.2727272727272729</v>
      </c>
    </row>
    <row r="64" spans="1:6" x14ac:dyDescent="0.25">
      <c r="A64" s="11" t="s">
        <v>105</v>
      </c>
      <c r="B64" s="2">
        <v>274</v>
      </c>
      <c r="C64" s="2">
        <v>188</v>
      </c>
      <c r="D64" s="2">
        <f t="shared" si="0"/>
        <v>462</v>
      </c>
      <c r="E64" s="2">
        <f t="shared" si="1"/>
        <v>-86</v>
      </c>
      <c r="F64" s="6">
        <f t="shared" si="2"/>
        <v>1.4574468085106382</v>
      </c>
    </row>
    <row r="65" spans="1:6" x14ac:dyDescent="0.25">
      <c r="A65" s="11" t="s">
        <v>106</v>
      </c>
      <c r="B65" s="2">
        <v>231</v>
      </c>
      <c r="C65" s="2">
        <v>138</v>
      </c>
      <c r="D65" s="2">
        <f t="shared" si="0"/>
        <v>369</v>
      </c>
      <c r="E65" s="2">
        <f t="shared" si="1"/>
        <v>-93</v>
      </c>
      <c r="F65" s="6">
        <f t="shared" si="2"/>
        <v>1.673913043478261</v>
      </c>
    </row>
    <row r="66" spans="1:6" x14ac:dyDescent="0.25">
      <c r="A66" s="11" t="s">
        <v>107</v>
      </c>
      <c r="B66" s="2">
        <v>226</v>
      </c>
      <c r="C66" s="2">
        <v>82</v>
      </c>
      <c r="D66" s="2">
        <f t="shared" si="0"/>
        <v>308</v>
      </c>
      <c r="E66" s="2">
        <f t="shared" si="1"/>
        <v>-144</v>
      </c>
      <c r="F66" s="6">
        <f t="shared" si="2"/>
        <v>2.7560975609756095</v>
      </c>
    </row>
    <row r="67" spans="1:6" x14ac:dyDescent="0.25">
      <c r="A67" s="11" t="s">
        <v>108</v>
      </c>
      <c r="B67" s="2">
        <v>202</v>
      </c>
      <c r="C67" s="2">
        <v>73</v>
      </c>
      <c r="D67" s="2">
        <f t="shared" si="0"/>
        <v>275</v>
      </c>
      <c r="E67" s="2">
        <f t="shared" si="1"/>
        <v>-129</v>
      </c>
      <c r="F67" s="6">
        <f t="shared" si="2"/>
        <v>2.7671232876712328</v>
      </c>
    </row>
    <row r="68" spans="1:6" x14ac:dyDescent="0.25">
      <c r="A68" s="11" t="s">
        <v>109</v>
      </c>
      <c r="B68" s="2">
        <v>129</v>
      </c>
      <c r="C68" s="2">
        <v>128</v>
      </c>
      <c r="D68" s="2">
        <f t="shared" si="0"/>
        <v>257</v>
      </c>
      <c r="E68" s="2">
        <f t="shared" si="1"/>
        <v>-1</v>
      </c>
      <c r="F68" s="6">
        <f t="shared" si="2"/>
        <v>1.0078125</v>
      </c>
    </row>
    <row r="69" spans="1:6" x14ac:dyDescent="0.25">
      <c r="A69" s="11" t="s">
        <v>110</v>
      </c>
      <c r="B69" s="2">
        <v>101</v>
      </c>
      <c r="C69" s="2">
        <v>86</v>
      </c>
      <c r="D69" s="2">
        <f t="shared" ref="D69:D81" si="3">SUM(B69:C69)</f>
        <v>187</v>
      </c>
      <c r="E69" s="2">
        <f t="shared" ref="E69:E81" si="4">C69-B69</f>
        <v>-15</v>
      </c>
      <c r="F69" s="6">
        <f t="shared" ref="F69:F81" si="5">B69/C69</f>
        <v>1.1744186046511629</v>
      </c>
    </row>
    <row r="70" spans="1:6" x14ac:dyDescent="0.25">
      <c r="A70" s="11" t="s">
        <v>111</v>
      </c>
      <c r="B70" s="2">
        <v>231</v>
      </c>
      <c r="C70" s="2">
        <v>258</v>
      </c>
      <c r="D70" s="2">
        <f t="shared" si="3"/>
        <v>489</v>
      </c>
      <c r="E70" s="2">
        <f t="shared" si="4"/>
        <v>27</v>
      </c>
      <c r="F70" s="6">
        <f t="shared" si="5"/>
        <v>0.89534883720930236</v>
      </c>
    </row>
    <row r="71" spans="1:6" x14ac:dyDescent="0.25">
      <c r="A71" s="11" t="s">
        <v>112</v>
      </c>
      <c r="B71" s="2">
        <v>249</v>
      </c>
      <c r="C71" s="2">
        <v>177</v>
      </c>
      <c r="D71" s="2">
        <f t="shared" si="3"/>
        <v>426</v>
      </c>
      <c r="E71" s="2">
        <f t="shared" si="4"/>
        <v>-72</v>
      </c>
      <c r="F71" s="6">
        <f t="shared" si="5"/>
        <v>1.4067796610169492</v>
      </c>
    </row>
    <row r="72" spans="1:6" x14ac:dyDescent="0.25">
      <c r="A72" s="11" t="s">
        <v>113</v>
      </c>
      <c r="B72" s="2">
        <v>77</v>
      </c>
      <c r="C72" s="2">
        <v>72</v>
      </c>
      <c r="D72" s="2">
        <f t="shared" si="3"/>
        <v>149</v>
      </c>
      <c r="E72" s="2">
        <f t="shared" si="4"/>
        <v>-5</v>
      </c>
      <c r="F72" s="6">
        <f t="shared" si="5"/>
        <v>1.0694444444444444</v>
      </c>
    </row>
    <row r="73" spans="1:6" x14ac:dyDescent="0.25">
      <c r="A73" s="11" t="s">
        <v>114</v>
      </c>
      <c r="B73" s="2">
        <v>104</v>
      </c>
      <c r="C73" s="2">
        <v>76</v>
      </c>
      <c r="D73" s="2">
        <f t="shared" si="3"/>
        <v>180</v>
      </c>
      <c r="E73" s="2">
        <f t="shared" si="4"/>
        <v>-28</v>
      </c>
      <c r="F73" s="6">
        <f t="shared" si="5"/>
        <v>1.368421052631579</v>
      </c>
    </row>
    <row r="74" spans="1:6" x14ac:dyDescent="0.25">
      <c r="A74" s="11" t="s">
        <v>115</v>
      </c>
      <c r="B74" s="2">
        <v>370</v>
      </c>
      <c r="C74" s="2">
        <v>132</v>
      </c>
      <c r="D74" s="2">
        <f t="shared" si="3"/>
        <v>502</v>
      </c>
      <c r="E74" s="2">
        <f t="shared" si="4"/>
        <v>-238</v>
      </c>
      <c r="F74" s="6">
        <f t="shared" si="5"/>
        <v>2.8030303030303032</v>
      </c>
    </row>
    <row r="75" spans="1:6" x14ac:dyDescent="0.25">
      <c r="A75" s="11" t="s">
        <v>116</v>
      </c>
      <c r="B75" s="2">
        <v>277</v>
      </c>
      <c r="C75" s="2">
        <v>157</v>
      </c>
      <c r="D75" s="2">
        <f t="shared" si="3"/>
        <v>434</v>
      </c>
      <c r="E75" s="2">
        <f t="shared" si="4"/>
        <v>-120</v>
      </c>
      <c r="F75" s="6">
        <f t="shared" si="5"/>
        <v>1.7643312101910829</v>
      </c>
    </row>
    <row r="76" spans="1:6" x14ac:dyDescent="0.25">
      <c r="A76" s="11" t="s">
        <v>117</v>
      </c>
      <c r="B76" s="2">
        <v>313</v>
      </c>
      <c r="C76" s="2">
        <v>141</v>
      </c>
      <c r="D76" s="2">
        <f t="shared" si="3"/>
        <v>454</v>
      </c>
      <c r="E76" s="2">
        <f t="shared" si="4"/>
        <v>-172</v>
      </c>
      <c r="F76" s="6">
        <f t="shared" si="5"/>
        <v>2.2198581560283688</v>
      </c>
    </row>
    <row r="77" spans="1:6" x14ac:dyDescent="0.25">
      <c r="A77" s="11" t="s">
        <v>118</v>
      </c>
      <c r="B77" s="2">
        <v>427</v>
      </c>
      <c r="C77" s="2">
        <v>153</v>
      </c>
      <c r="D77" s="2">
        <f t="shared" si="3"/>
        <v>580</v>
      </c>
      <c r="E77" s="2">
        <f t="shared" si="4"/>
        <v>-274</v>
      </c>
      <c r="F77" s="6">
        <f t="shared" si="5"/>
        <v>2.7908496732026142</v>
      </c>
    </row>
    <row r="78" spans="1:6" x14ac:dyDescent="0.25">
      <c r="A78" s="11" t="s">
        <v>119</v>
      </c>
      <c r="B78" s="2">
        <v>208</v>
      </c>
      <c r="C78" s="2">
        <v>123</v>
      </c>
      <c r="D78" s="2">
        <f t="shared" si="3"/>
        <v>331</v>
      </c>
      <c r="E78" s="2">
        <f t="shared" si="4"/>
        <v>-85</v>
      </c>
      <c r="F78" s="6">
        <f t="shared" si="5"/>
        <v>1.6910569105691058</v>
      </c>
    </row>
    <row r="79" spans="1:6" x14ac:dyDescent="0.25">
      <c r="A79" s="11" t="s">
        <v>120</v>
      </c>
      <c r="B79" s="2">
        <v>139</v>
      </c>
      <c r="C79" s="2">
        <v>101</v>
      </c>
      <c r="D79" s="2">
        <f t="shared" si="3"/>
        <v>240</v>
      </c>
      <c r="E79" s="2">
        <f t="shared" si="4"/>
        <v>-38</v>
      </c>
      <c r="F79" s="6">
        <f t="shared" si="5"/>
        <v>1.3762376237623761</v>
      </c>
    </row>
    <row r="80" spans="1:6" x14ac:dyDescent="0.25">
      <c r="A80" s="11" t="s">
        <v>121</v>
      </c>
      <c r="B80" s="2">
        <v>101</v>
      </c>
      <c r="C80" s="2">
        <v>79</v>
      </c>
      <c r="D80" s="2">
        <f t="shared" si="3"/>
        <v>180</v>
      </c>
      <c r="E80" s="2">
        <f t="shared" si="4"/>
        <v>-22</v>
      </c>
      <c r="F80" s="6">
        <f t="shared" si="5"/>
        <v>1.2784810126582278</v>
      </c>
    </row>
    <row r="81" spans="1:6" x14ac:dyDescent="0.25">
      <c r="A81" s="4" t="s">
        <v>8</v>
      </c>
      <c r="B81" s="5">
        <f>SUM(B4:B80)</f>
        <v>19024</v>
      </c>
      <c r="C81" s="5">
        <f>SUM(C4:C80)</f>
        <v>9853</v>
      </c>
      <c r="D81" s="5">
        <f t="shared" si="3"/>
        <v>28877</v>
      </c>
      <c r="E81" s="5">
        <f t="shared" si="4"/>
        <v>-9171</v>
      </c>
      <c r="F81" s="6">
        <f t="shared" si="5"/>
        <v>1.9307825027910281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J36" sqref="J36"/>
    </sheetView>
  </sheetViews>
  <sheetFormatPr defaultRowHeight="15" x14ac:dyDescent="0.25"/>
  <cols>
    <col min="1" max="1" width="15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2" t="str">
        <f>Total!A1</f>
        <v>Non DAT and DAT Arrest Analysis 2Q 2018</v>
      </c>
      <c r="B1" s="12"/>
      <c r="C1" s="12"/>
      <c r="D1" s="12"/>
      <c r="E1" s="12"/>
      <c r="F1" s="12"/>
      <c r="G1" s="1"/>
    </row>
    <row r="2" spans="1:7" x14ac:dyDescent="0.25">
      <c r="A2" s="13"/>
      <c r="B2" s="13"/>
      <c r="C2" s="13"/>
      <c r="D2" s="13"/>
      <c r="E2" s="13"/>
      <c r="F2" s="13"/>
      <c r="G2" s="1"/>
    </row>
    <row r="3" spans="1:7" x14ac:dyDescent="0.25">
      <c r="A3" s="4" t="s">
        <v>20</v>
      </c>
      <c r="B3" s="7" t="s">
        <v>0</v>
      </c>
      <c r="C3" s="7" t="s">
        <v>10</v>
      </c>
      <c r="D3" s="7" t="s">
        <v>36</v>
      </c>
      <c r="E3" s="7" t="s">
        <v>23</v>
      </c>
      <c r="F3" s="7" t="s">
        <v>35</v>
      </c>
    </row>
    <row r="4" spans="1:7" x14ac:dyDescent="0.25">
      <c r="A4" s="4" t="s">
        <v>11</v>
      </c>
      <c r="B4" s="8">
        <v>49</v>
      </c>
      <c r="C4" s="8">
        <v>43</v>
      </c>
      <c r="D4" s="8">
        <f>SUM(B4:C4)</f>
        <v>92</v>
      </c>
      <c r="E4" s="8">
        <f>C4-B4</f>
        <v>-6</v>
      </c>
      <c r="F4" s="9">
        <f>B4/C4</f>
        <v>1.1395348837209303</v>
      </c>
    </row>
    <row r="5" spans="1:7" x14ac:dyDescent="0.25">
      <c r="A5" s="4" t="s">
        <v>12</v>
      </c>
      <c r="B5" s="8">
        <v>791</v>
      </c>
      <c r="C5" s="8">
        <v>692</v>
      </c>
      <c r="D5" s="8">
        <f t="shared" ref="D5:D10" si="0">SUM(B5:C5)</f>
        <v>1483</v>
      </c>
      <c r="E5" s="8">
        <f t="shared" ref="E5:E10" si="1">C5-B5</f>
        <v>-99</v>
      </c>
      <c r="F5" s="9">
        <f t="shared" ref="F5:F10" si="2">B5/C5</f>
        <v>1.1430635838150289</v>
      </c>
    </row>
    <row r="6" spans="1:7" x14ac:dyDescent="0.25">
      <c r="A6" s="4" t="s">
        <v>13</v>
      </c>
      <c r="B6" s="8">
        <v>9366</v>
      </c>
      <c r="C6" s="8">
        <v>3708</v>
      </c>
      <c r="D6" s="8">
        <f t="shared" si="0"/>
        <v>13074</v>
      </c>
      <c r="E6" s="8">
        <f t="shared" si="1"/>
        <v>-5658</v>
      </c>
      <c r="F6" s="9">
        <f t="shared" si="2"/>
        <v>2.5258899676375406</v>
      </c>
    </row>
    <row r="7" spans="1:7" x14ac:dyDescent="0.25">
      <c r="A7" s="4" t="s">
        <v>122</v>
      </c>
      <c r="B7" s="8">
        <v>6600</v>
      </c>
      <c r="C7" s="8">
        <v>3633</v>
      </c>
      <c r="D7" s="8">
        <v>15072</v>
      </c>
      <c r="E7" s="8">
        <v>-3992</v>
      </c>
      <c r="F7" s="9">
        <f t="shared" si="2"/>
        <v>1.8166804293971923</v>
      </c>
    </row>
    <row r="8" spans="1:7" x14ac:dyDescent="0.25">
      <c r="A8" s="4" t="s">
        <v>14</v>
      </c>
      <c r="B8" s="8">
        <v>99</v>
      </c>
      <c r="C8" s="8">
        <v>88</v>
      </c>
      <c r="D8" s="8">
        <f t="shared" si="0"/>
        <v>187</v>
      </c>
      <c r="E8" s="8">
        <f t="shared" si="1"/>
        <v>-11</v>
      </c>
      <c r="F8" s="9">
        <f t="shared" si="2"/>
        <v>1.125</v>
      </c>
    </row>
    <row r="9" spans="1:7" x14ac:dyDescent="0.25">
      <c r="A9" s="4" t="s">
        <v>15</v>
      </c>
      <c r="B9" s="8">
        <v>2119</v>
      </c>
      <c r="C9" s="8">
        <v>1689</v>
      </c>
      <c r="D9" s="8">
        <f t="shared" si="0"/>
        <v>3808</v>
      </c>
      <c r="E9" s="8">
        <f t="shared" si="1"/>
        <v>-430</v>
      </c>
      <c r="F9" s="9">
        <f t="shared" si="2"/>
        <v>1.2545885139135584</v>
      </c>
    </row>
    <row r="10" spans="1:7" x14ac:dyDescent="0.25">
      <c r="A10" s="4" t="s">
        <v>8</v>
      </c>
      <c r="B10" s="7">
        <f>SUM(B4:B9)</f>
        <v>19024</v>
      </c>
      <c r="C10" s="7">
        <f>SUM(C4:C9)</f>
        <v>9853</v>
      </c>
      <c r="D10" s="7">
        <f t="shared" si="0"/>
        <v>28877</v>
      </c>
      <c r="E10" s="7">
        <f t="shared" si="1"/>
        <v>-9171</v>
      </c>
      <c r="F10" s="9">
        <f t="shared" si="2"/>
        <v>1.9307825027910281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O7" sqref="O7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2" t="str">
        <f>Total!A1</f>
        <v>Non DAT and DAT Arrest Analysis 2Q 2018</v>
      </c>
      <c r="B1" s="12"/>
      <c r="C1" s="12"/>
      <c r="D1" s="12"/>
      <c r="E1" s="12"/>
      <c r="F1" s="12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4" t="s">
        <v>21</v>
      </c>
      <c r="B3" s="7" t="s">
        <v>0</v>
      </c>
      <c r="C3" s="7" t="s">
        <v>10</v>
      </c>
      <c r="D3" s="7" t="s">
        <v>36</v>
      </c>
      <c r="E3" s="7" t="s">
        <v>23</v>
      </c>
      <c r="F3" s="7" t="s">
        <v>35</v>
      </c>
    </row>
    <row r="4" spans="1:6" x14ac:dyDescent="0.25">
      <c r="A4" s="4" t="s">
        <v>16</v>
      </c>
      <c r="B4" s="8">
        <v>3707</v>
      </c>
      <c r="C4" s="8">
        <v>2702</v>
      </c>
      <c r="D4" s="8">
        <f>SUM(B4:C4)</f>
        <v>6409</v>
      </c>
      <c r="E4" s="8">
        <f>C4-B4</f>
        <v>-1005</v>
      </c>
      <c r="F4" s="9">
        <f>B4/C4</f>
        <v>1.3719467061435973</v>
      </c>
    </row>
    <row r="5" spans="1:6" x14ac:dyDescent="0.25">
      <c r="A5" s="4" t="s">
        <v>17</v>
      </c>
      <c r="B5" s="8">
        <v>15317</v>
      </c>
      <c r="C5" s="8">
        <v>7151</v>
      </c>
      <c r="D5" s="8">
        <f t="shared" ref="D5:D6" si="0">SUM(B5:C5)</f>
        <v>22468</v>
      </c>
      <c r="E5" s="8">
        <f t="shared" ref="E5:E6" si="1">C5-B5</f>
        <v>-8166</v>
      </c>
      <c r="F5" s="9">
        <f t="shared" ref="F5:F6" si="2">B5/C5</f>
        <v>2.1419381904628723</v>
      </c>
    </row>
    <row r="6" spans="1:6" x14ac:dyDescent="0.25">
      <c r="A6" s="4" t="s">
        <v>8</v>
      </c>
      <c r="B6" s="7">
        <f>SUM(B4:B5)</f>
        <v>19024</v>
      </c>
      <c r="C6" s="7">
        <f>SUM(C4:C5)</f>
        <v>9853</v>
      </c>
      <c r="D6" s="7">
        <f t="shared" si="0"/>
        <v>28877</v>
      </c>
      <c r="E6" s="7">
        <f t="shared" si="1"/>
        <v>-9171</v>
      </c>
      <c r="F6" s="9">
        <f t="shared" si="2"/>
        <v>1.9307825027910281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5" sqref="F5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2" t="str">
        <f>Total!A1</f>
        <v>Non DAT and DAT Arrest Analysis 2Q 2018</v>
      </c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4" t="s">
        <v>22</v>
      </c>
      <c r="B3" s="7" t="s">
        <v>0</v>
      </c>
      <c r="C3" s="7" t="s">
        <v>10</v>
      </c>
      <c r="D3" s="7" t="s">
        <v>36</v>
      </c>
      <c r="E3" s="7" t="s">
        <v>23</v>
      </c>
      <c r="F3" s="7" t="s">
        <v>35</v>
      </c>
    </row>
    <row r="4" spans="1:6" x14ac:dyDescent="0.25">
      <c r="A4" s="4" t="s">
        <v>37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38</v>
      </c>
      <c r="B5" s="8">
        <v>812</v>
      </c>
      <c r="C5" s="8">
        <v>550</v>
      </c>
      <c r="D5" s="8">
        <f t="shared" ref="D5:D10" si="0">SUM(B5:C5)</f>
        <v>1362</v>
      </c>
      <c r="E5" s="8">
        <f t="shared" ref="E5:E10" si="1">C5-B5</f>
        <v>-262</v>
      </c>
      <c r="F5" s="9">
        <f t="shared" ref="F5:F10" si="2">IF(C5=0,"**.*",(B5/C5))</f>
        <v>1.4763636363636363</v>
      </c>
    </row>
    <row r="6" spans="1:6" x14ac:dyDescent="0.25">
      <c r="A6" s="4" t="s">
        <v>39</v>
      </c>
      <c r="B6" s="8">
        <v>3641</v>
      </c>
      <c r="C6" s="8">
        <v>2569</v>
      </c>
      <c r="D6" s="8">
        <f t="shared" si="0"/>
        <v>6210</v>
      </c>
      <c r="E6" s="8">
        <f t="shared" si="1"/>
        <v>-1072</v>
      </c>
      <c r="F6" s="9">
        <f t="shared" si="2"/>
        <v>1.417282989490074</v>
      </c>
    </row>
    <row r="7" spans="1:6" x14ac:dyDescent="0.25">
      <c r="A7" s="4" t="s">
        <v>40</v>
      </c>
      <c r="B7" s="8">
        <v>8991</v>
      </c>
      <c r="C7" s="8">
        <v>4081</v>
      </c>
      <c r="D7" s="8">
        <f t="shared" si="0"/>
        <v>13072</v>
      </c>
      <c r="E7" s="8">
        <f t="shared" si="1"/>
        <v>-4910</v>
      </c>
      <c r="F7" s="9">
        <f t="shared" si="2"/>
        <v>2.203136486155354</v>
      </c>
    </row>
    <row r="8" spans="1:6" x14ac:dyDescent="0.25">
      <c r="A8" s="4" t="s">
        <v>41</v>
      </c>
      <c r="B8" s="8">
        <v>5020</v>
      </c>
      <c r="C8" s="8">
        <v>2240</v>
      </c>
      <c r="D8" s="8">
        <f t="shared" si="0"/>
        <v>7260</v>
      </c>
      <c r="E8" s="8">
        <f t="shared" si="1"/>
        <v>-2780</v>
      </c>
      <c r="F8" s="9">
        <f t="shared" si="2"/>
        <v>2.2410714285714284</v>
      </c>
    </row>
    <row r="9" spans="1:6" x14ac:dyDescent="0.25">
      <c r="A9" s="4" t="s">
        <v>42</v>
      </c>
      <c r="B9" s="8">
        <v>560</v>
      </c>
      <c r="C9" s="8">
        <v>413</v>
      </c>
      <c r="D9" s="8">
        <f t="shared" si="0"/>
        <v>973</v>
      </c>
      <c r="E9" s="8">
        <f t="shared" si="1"/>
        <v>-147</v>
      </c>
      <c r="F9" s="9">
        <f t="shared" si="2"/>
        <v>1.3559322033898304</v>
      </c>
    </row>
    <row r="10" spans="1:6" x14ac:dyDescent="0.25">
      <c r="A10" s="4" t="s">
        <v>8</v>
      </c>
      <c r="B10" s="7">
        <f>SUM(B4:B9)</f>
        <v>19024</v>
      </c>
      <c r="C10" s="7">
        <f>SUM(C4:C9)</f>
        <v>9853</v>
      </c>
      <c r="D10" s="7">
        <f t="shared" si="0"/>
        <v>28877</v>
      </c>
      <c r="E10" s="7">
        <f t="shared" si="1"/>
        <v>-9171</v>
      </c>
      <c r="F10" s="9">
        <f t="shared" si="2"/>
        <v>1.9307825027910281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PCT!Print_Titles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SCARAZZINI, DANTE</cp:lastModifiedBy>
  <cp:lastPrinted>2016-11-04T14:45:38Z</cp:lastPrinted>
  <dcterms:created xsi:type="dcterms:W3CDTF">2016-07-22T11:47:05Z</dcterms:created>
  <dcterms:modified xsi:type="dcterms:W3CDTF">2018-07-31T20:34:05Z</dcterms:modified>
</cp:coreProperties>
</file>