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sktop\Other Reports-1st Qtr 2018\"/>
    </mc:Choice>
  </mc:AlternateContent>
  <bookViews>
    <workbookView xWindow="480" yWindow="75" windowWidth="27795" windowHeight="12345" activeTab="5"/>
  </bookViews>
  <sheets>
    <sheet name="Total" sheetId="2" r:id="rId1"/>
    <sheet name="Boro" sheetId="3" r:id="rId2"/>
    <sheet name="PCT" sheetId="4" r:id="rId3"/>
    <sheet name="Race" sheetId="5" r:id="rId4"/>
    <sheet name="Sex" sheetId="6" r:id="rId5"/>
    <sheet name="Age" sheetId="7" r:id="rId6"/>
  </sheets>
  <definedNames>
    <definedName name="crime">#REF!</definedName>
    <definedName name="crime2">Boro!#REF!</definedName>
    <definedName name="_xlnm.Print_Titles" localSheetId="2">PCT!$1:$3</definedName>
  </definedNames>
  <calcPr calcId="152511"/>
</workbook>
</file>

<file path=xl/calcChain.xml><?xml version="1.0" encoding="utf-8"?>
<calcChain xmlns="http://schemas.openxmlformats.org/spreadsheetml/2006/main">
  <c r="C20" i="2" l="1"/>
  <c r="B20" i="2"/>
  <c r="F20" i="2" l="1"/>
  <c r="D20" i="2"/>
  <c r="E20" i="2"/>
  <c r="C6" i="6"/>
  <c r="B6" i="6"/>
  <c r="C10" i="5"/>
  <c r="B10" i="5"/>
  <c r="C81" i="4"/>
  <c r="B81" i="4"/>
  <c r="C9" i="3"/>
  <c r="B9" i="3"/>
  <c r="F5" i="7" l="1"/>
  <c r="F6" i="7"/>
  <c r="F7" i="7"/>
  <c r="F8" i="7"/>
  <c r="F9" i="7"/>
  <c r="F4" i="7"/>
  <c r="E5" i="7"/>
  <c r="E6" i="7"/>
  <c r="E7" i="7"/>
  <c r="E8" i="7"/>
  <c r="E9" i="7"/>
  <c r="E4" i="7"/>
  <c r="D5" i="7"/>
  <c r="D6" i="7"/>
  <c r="D7" i="7"/>
  <c r="D8" i="7"/>
  <c r="D9" i="7"/>
  <c r="D4" i="7"/>
  <c r="C10" i="7"/>
  <c r="B10" i="7"/>
  <c r="D5" i="6"/>
  <c r="D6" i="6"/>
  <c r="D4" i="6"/>
  <c r="D5" i="5"/>
  <c r="D6" i="5"/>
  <c r="D8" i="5"/>
  <c r="D9" i="5"/>
  <c r="D10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4" i="4"/>
  <c r="D5" i="3"/>
  <c r="D6" i="3"/>
  <c r="D7" i="3"/>
  <c r="D8" i="3"/>
  <c r="D9" i="3"/>
  <c r="D4" i="3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4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5" i="2"/>
  <c r="F5" i="6"/>
  <c r="F6" i="6"/>
  <c r="F4" i="6"/>
  <c r="F5" i="5"/>
  <c r="F6" i="5"/>
  <c r="F7" i="5"/>
  <c r="F8" i="5"/>
  <c r="F9" i="5"/>
  <c r="F10" i="5"/>
  <c r="F4" i="5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4" i="4"/>
  <c r="F5" i="3"/>
  <c r="F6" i="3"/>
  <c r="F7" i="3"/>
  <c r="F8" i="3"/>
  <c r="F9" i="3"/>
  <c r="F4" i="3"/>
  <c r="F4" i="2"/>
  <c r="F10" i="7" l="1"/>
  <c r="E10" i="7"/>
  <c r="D10" i="7"/>
  <c r="E5" i="6"/>
  <c r="E6" i="6"/>
  <c r="E4" i="6"/>
  <c r="E5" i="5"/>
  <c r="E6" i="5"/>
  <c r="E8" i="5"/>
  <c r="E9" i="5"/>
  <c r="E10" i="5"/>
  <c r="E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4" i="4"/>
  <c r="E5" i="3"/>
  <c r="E6" i="3"/>
  <c r="E7" i="3"/>
  <c r="E8" i="3"/>
  <c r="E9" i="3"/>
  <c r="E4" i="3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4" i="2"/>
</calcChain>
</file>

<file path=xl/sharedStrings.xml><?xml version="1.0" encoding="utf-8"?>
<sst xmlns="http://schemas.openxmlformats.org/spreadsheetml/2006/main" count="160" uniqueCount="128">
  <si>
    <t>Non DAT Arrests</t>
  </si>
  <si>
    <t>DAT Totals</t>
  </si>
  <si>
    <t>Non DAT Totals</t>
  </si>
  <si>
    <t>BRONX</t>
  </si>
  <si>
    <t>BROOKLYN</t>
  </si>
  <si>
    <t>MANHATTAN</t>
  </si>
  <si>
    <t>QUEENS</t>
  </si>
  <si>
    <t>STATEN ISLAND</t>
  </si>
  <si>
    <t>Total</t>
  </si>
  <si>
    <t>Non Dat Arrests</t>
  </si>
  <si>
    <t>DAT Arrests</t>
  </si>
  <si>
    <t>AMER IND</t>
  </si>
  <si>
    <t>ASIAN/PAC.ISL</t>
  </si>
  <si>
    <t>BLACK</t>
  </si>
  <si>
    <t>UNKNOWN</t>
  </si>
  <si>
    <t>WHITE</t>
  </si>
  <si>
    <t>FEMALE</t>
  </si>
  <si>
    <t>MALE</t>
  </si>
  <si>
    <t>PCT</t>
  </si>
  <si>
    <t>Boro</t>
  </si>
  <si>
    <t>Race</t>
  </si>
  <si>
    <t>Sex</t>
  </si>
  <si>
    <t>Age</t>
  </si>
  <si>
    <t>Difference</t>
  </si>
  <si>
    <t>PL 1651503-INTENT/FRAUD OBT TRANS W/O PAY</t>
  </si>
  <si>
    <t>PL 1200001-ASLT W/INT CAUSES PHYS INJURY</t>
  </si>
  <si>
    <t>PL 1552500-PETIT LARCENY</t>
  </si>
  <si>
    <t>PL 2200300-CRIM POSS CONTRL SUBST-7TH</t>
  </si>
  <si>
    <t>VTL0511001-AGGRAVATED UNLIC OPER/MV-3RD</t>
  </si>
  <si>
    <t>PL 2214000-CRIM SALE MARIHUANA-4TH</t>
  </si>
  <si>
    <t>PL 1201401-MENACING-2ND:WEAPON</t>
  </si>
  <si>
    <t>PL 1450001-CRIM MIS:INTENT DAMAGE PROPRTY</t>
  </si>
  <si>
    <t xml:space="preserve">PL 1211100-CRIM OBSTRUCTION BREATHING    </t>
  </si>
  <si>
    <t xml:space="preserve">VTL11920U2-OPER MV .08 OF 1% ALCOHOL-1ST </t>
  </si>
  <si>
    <t>PL 2053000-RESISTING ARREST</t>
  </si>
  <si>
    <t>PL 2155003-CRIM CONTEMPT-2ND:DISOBEY CRT</t>
  </si>
  <si>
    <t>Non DAT Rate</t>
  </si>
  <si>
    <t>Total Arrests</t>
  </si>
  <si>
    <t>0 - 9</t>
  </si>
  <si>
    <t>10 - 17</t>
  </si>
  <si>
    <t>18 - 24</t>
  </si>
  <si>
    <t>25 - 40</t>
  </si>
  <si>
    <t>41 - 59</t>
  </si>
  <si>
    <t>60+</t>
  </si>
  <si>
    <t>PL 2211001-C/P MARIHUANA-5TH:PUBLIC PLACE</t>
  </si>
  <si>
    <t>PL 2650101-CRIM POSS WEAP-4TH:FIREARM/WEP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</si>
  <si>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</si>
  <si>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</si>
  <si>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</si>
  <si>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</si>
  <si>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</si>
  <si>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</si>
  <si>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</si>
  <si>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</si>
  <si>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</si>
  <si>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</si>
  <si>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</si>
  <si>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</si>
  <si>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</si>
  <si>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</si>
  <si>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</si>
  <si>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</si>
  <si>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</si>
  <si>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</si>
  <si>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</si>
  <si>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</si>
  <si>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</si>
  <si>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</si>
  <si>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</si>
  <si>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</si>
  <si>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</si>
  <si>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</si>
  <si>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</si>
  <si>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</si>
  <si>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</si>
  <si>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</si>
  <si>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</si>
  <si>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</si>
  <si>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</si>
  <si>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</si>
  <si>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</si>
  <si>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</si>
  <si>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</si>
  <si>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</si>
  <si>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</si>
  <si>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</si>
  <si>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</si>
  <si>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</si>
  <si>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</si>
  <si>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</si>
  <si>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</si>
  <si>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</si>
  <si>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</si>
  <si>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</si>
  <si>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</si>
  <si>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</si>
  <si>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</si>
  <si>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</si>
  <si>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</si>
  <si>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</si>
  <si>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</si>
  <si>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</si>
  <si>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</si>
  <si>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</si>
  <si>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</si>
  <si>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</si>
  <si>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</si>
  <si>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</si>
  <si>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</si>
  <si>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</si>
  <si>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</si>
  <si>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</si>
  <si>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</si>
  <si>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</si>
  <si>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</si>
  <si>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</si>
  <si>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</si>
  <si>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</si>
  <si>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</si>
  <si>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</si>
  <si>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</si>
  <si>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</si>
  <si>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</si>
  <si>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HISPANIC</t>
  </si>
  <si>
    <t>VTL051101A-AGGRAVATED UNLIC OPER VEH-3RD</t>
  </si>
  <si>
    <t>PL 1401000-CRIMINAL TRESPASS-3RD</t>
  </si>
  <si>
    <t>Non DAT and DAT Arrest Analysis 1Q 2018</t>
  </si>
  <si>
    <t>Non DAT Arrests 1Q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</si>
</sst>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H6" sqref="H6"/>
    </sheetView>
  </sheetViews>
  <sheetFormatPr defaultRowHeight="15" x14ac:dyDescent="0.25"/>
  <cols>
    <col min="1" max="1" width="45.7109375" bestFit="1" customWidth="1"/>
    <col min="2" max="2" width="14.5703125" bestFit="1" customWidth="1"/>
    <col min="3" max="3" width="10.28515625" bestFit="1" customWidth="1"/>
    <col min="4" max="4" width="12.140625" bestFit="1" customWidth="1"/>
    <col min="5" max="5" width="10.42578125" bestFit="1" customWidth="1"/>
    <col min="6" max="6" width="13.28515625" bestFit="1" customWidth="1"/>
    <col min="8" max="8" width="44.28515625" bestFit="1" customWidth="1"/>
    <col min="10" max="10" width="44.28515625" bestFit="1" customWidth="1"/>
  </cols>
  <sheetData>
    <row r="1" spans="1:7" x14ac:dyDescent="0.25">
      <c r="A1" s="12" t="s">
        <v>126</v>
      </c>
      <c r="B1" s="12"/>
      <c r="C1" s="12"/>
      <c r="D1" s="12"/>
      <c r="E1" s="12"/>
      <c r="F1" s="12"/>
      <c r="G1" s="1"/>
    </row>
    <row r="2" spans="1:7" x14ac:dyDescent="0.25">
      <c r="A2" s="12"/>
      <c r="B2" s="12"/>
      <c r="C2" s="12"/>
      <c r="D2" s="12"/>
      <c r="E2" s="12"/>
      <c r="F2" s="12"/>
      <c r="G2" s="1"/>
    </row>
    <row r="3" spans="1:7" x14ac:dyDescent="0.25">
      <c r="A3" s="3" t="s">
        <v>127</v>
      </c>
      <c r="B3" s="7" t="s">
        <v>2</v>
      </c>
      <c r="C3" s="7" t="s">
        <v>1</v>
      </c>
      <c r="D3" s="7" t="s">
        <v>37</v>
      </c>
      <c r="E3" s="7" t="s">
        <v>23</v>
      </c>
      <c r="F3" s="7" t="s">
        <v>36</v>
      </c>
    </row>
    <row r="4" spans="1:7" x14ac:dyDescent="0.25">
      <c r="A4" s="4" t="s">
        <v>25</v>
      </c>
      <c r="B4" s="8">
        <v>5169</v>
      </c>
      <c r="C4" s="8">
        <v>1295</v>
      </c>
      <c r="D4" s="8">
        <f>SUM(B4:C4)</f>
        <v>6464</v>
      </c>
      <c r="E4" s="8">
        <f>C4-B4</f>
        <v>-3874</v>
      </c>
      <c r="F4" s="9">
        <f>IF(C4=0,"**.*",(B4/C4))</f>
        <v>3.9915057915057917</v>
      </c>
    </row>
    <row r="5" spans="1:7" x14ac:dyDescent="0.25">
      <c r="A5" s="4" t="s">
        <v>26</v>
      </c>
      <c r="B5" s="8">
        <v>3681</v>
      </c>
      <c r="C5" s="8">
        <v>2051</v>
      </c>
      <c r="D5" s="8">
        <f t="shared" ref="D5:D20" si="0">SUM(B5:C5)</f>
        <v>5732</v>
      </c>
      <c r="E5" s="8">
        <f t="shared" ref="E5:E20" si="1">C5-B5</f>
        <v>-1630</v>
      </c>
      <c r="F5" s="9">
        <f>IF(C5=0,"**.*",(B5/C5))</f>
        <v>1.794734275962945</v>
      </c>
    </row>
    <row r="6" spans="1:7" x14ac:dyDescent="0.25">
      <c r="A6" s="4" t="s">
        <v>28</v>
      </c>
      <c r="B6" s="8">
        <v>1687</v>
      </c>
      <c r="C6" s="8">
        <v>2953</v>
      </c>
      <c r="D6" s="8">
        <f t="shared" si="0"/>
        <v>4640</v>
      </c>
      <c r="E6" s="8">
        <f t="shared" si="1"/>
        <v>1266</v>
      </c>
      <c r="F6" s="9">
        <f t="shared" ref="F6:F20" si="2">IF(C6=0,"**.*",(B6/C6))</f>
        <v>0.571283440568913</v>
      </c>
    </row>
    <row r="7" spans="1:7" x14ac:dyDescent="0.25">
      <c r="A7" s="4" t="s">
        <v>44</v>
      </c>
      <c r="B7" s="8">
        <v>903</v>
      </c>
      <c r="C7" s="8">
        <v>2920</v>
      </c>
      <c r="D7" s="8">
        <f t="shared" si="0"/>
        <v>3823</v>
      </c>
      <c r="E7" s="8">
        <f t="shared" si="1"/>
        <v>2017</v>
      </c>
      <c r="F7" s="9">
        <f t="shared" si="2"/>
        <v>0.30924657534246575</v>
      </c>
    </row>
    <row r="8" spans="1:7" x14ac:dyDescent="0.25">
      <c r="A8" s="4" t="s">
        <v>24</v>
      </c>
      <c r="B8" s="8">
        <v>2432</v>
      </c>
      <c r="C8" s="8">
        <v>454</v>
      </c>
      <c r="D8" s="8">
        <f t="shared" si="0"/>
        <v>2886</v>
      </c>
      <c r="E8" s="8">
        <f t="shared" si="1"/>
        <v>-1978</v>
      </c>
      <c r="F8" s="9">
        <f t="shared" si="2"/>
        <v>5.356828193832599</v>
      </c>
    </row>
    <row r="9" spans="1:7" x14ac:dyDescent="0.25">
      <c r="A9" s="4" t="s">
        <v>27</v>
      </c>
      <c r="B9" s="8">
        <v>1486</v>
      </c>
      <c r="C9" s="8">
        <v>1267</v>
      </c>
      <c r="D9" s="8">
        <f t="shared" si="0"/>
        <v>2753</v>
      </c>
      <c r="E9" s="8">
        <f t="shared" si="1"/>
        <v>-219</v>
      </c>
      <c r="F9" s="9">
        <f t="shared" si="2"/>
        <v>1.1728492501973165</v>
      </c>
    </row>
    <row r="10" spans="1:7" x14ac:dyDescent="0.25">
      <c r="A10" s="4" t="s">
        <v>31</v>
      </c>
      <c r="B10" s="8">
        <v>787</v>
      </c>
      <c r="C10" s="8">
        <v>277</v>
      </c>
      <c r="D10" s="8">
        <f t="shared" si="0"/>
        <v>1064</v>
      </c>
      <c r="E10" s="8">
        <f t="shared" si="1"/>
        <v>-510</v>
      </c>
      <c r="F10" s="9">
        <f t="shared" si="2"/>
        <v>2.8411552346570397</v>
      </c>
    </row>
    <row r="11" spans="1:7" x14ac:dyDescent="0.25">
      <c r="A11" s="4" t="s">
        <v>124</v>
      </c>
      <c r="B11" s="8">
        <v>367</v>
      </c>
      <c r="C11" s="8">
        <v>654</v>
      </c>
      <c r="D11" s="8">
        <f t="shared" si="0"/>
        <v>1021</v>
      </c>
      <c r="E11" s="8">
        <f t="shared" si="1"/>
        <v>287</v>
      </c>
      <c r="F11" s="9">
        <f t="shared" si="2"/>
        <v>0.5611620795107034</v>
      </c>
    </row>
    <row r="12" spans="1:7" x14ac:dyDescent="0.25">
      <c r="A12" s="4" t="s">
        <v>33</v>
      </c>
      <c r="B12" s="8">
        <v>952</v>
      </c>
      <c r="C12" s="8">
        <v>1</v>
      </c>
      <c r="D12" s="8">
        <f t="shared" si="0"/>
        <v>953</v>
      </c>
      <c r="E12" s="8">
        <f t="shared" si="1"/>
        <v>-951</v>
      </c>
      <c r="F12" s="9">
        <f t="shared" si="2"/>
        <v>952</v>
      </c>
    </row>
    <row r="13" spans="1:7" x14ac:dyDescent="0.25">
      <c r="A13" s="4" t="s">
        <v>45</v>
      </c>
      <c r="B13" s="8">
        <v>438</v>
      </c>
      <c r="C13" s="8">
        <v>464</v>
      </c>
      <c r="D13" s="8">
        <f t="shared" si="0"/>
        <v>902</v>
      </c>
      <c r="E13" s="8">
        <f t="shared" si="1"/>
        <v>26</v>
      </c>
      <c r="F13" s="9">
        <f t="shared" si="2"/>
        <v>0.94396551724137934</v>
      </c>
    </row>
    <row r="14" spans="1:7" x14ac:dyDescent="0.25">
      <c r="A14" s="4" t="s">
        <v>30</v>
      </c>
      <c r="B14" s="8">
        <v>760</v>
      </c>
      <c r="C14" s="8">
        <v>77</v>
      </c>
      <c r="D14" s="8">
        <f t="shared" si="0"/>
        <v>837</v>
      </c>
      <c r="E14" s="8">
        <f t="shared" si="1"/>
        <v>-683</v>
      </c>
      <c r="F14" s="9">
        <f t="shared" si="2"/>
        <v>9.8701298701298708</v>
      </c>
    </row>
    <row r="15" spans="1:7" x14ac:dyDescent="0.25">
      <c r="A15" s="4" t="s">
        <v>35</v>
      </c>
      <c r="B15" s="8">
        <v>715</v>
      </c>
      <c r="C15" s="8">
        <v>15</v>
      </c>
      <c r="D15" s="8">
        <f t="shared" si="0"/>
        <v>730</v>
      </c>
      <c r="E15" s="8">
        <f t="shared" si="1"/>
        <v>-700</v>
      </c>
      <c r="F15" s="9">
        <f t="shared" si="2"/>
        <v>47.666666666666664</v>
      </c>
    </row>
    <row r="16" spans="1:7" x14ac:dyDescent="0.25">
      <c r="A16" s="4" t="s">
        <v>32</v>
      </c>
      <c r="B16" s="8">
        <v>627</v>
      </c>
      <c r="C16" s="8">
        <v>15</v>
      </c>
      <c r="D16" s="8">
        <f t="shared" si="0"/>
        <v>642</v>
      </c>
      <c r="E16" s="8">
        <f t="shared" si="1"/>
        <v>-612</v>
      </c>
      <c r="F16" s="9">
        <f t="shared" si="2"/>
        <v>41.8</v>
      </c>
    </row>
    <row r="17" spans="1:6" x14ac:dyDescent="0.25">
      <c r="A17" s="4" t="s">
        <v>34</v>
      </c>
      <c r="B17" s="8">
        <v>637</v>
      </c>
      <c r="C17" s="8">
        <v>2</v>
      </c>
      <c r="D17" s="8">
        <f t="shared" si="0"/>
        <v>639</v>
      </c>
      <c r="E17" s="8">
        <f t="shared" si="1"/>
        <v>-635</v>
      </c>
      <c r="F17" s="9">
        <f t="shared" si="2"/>
        <v>318.5</v>
      </c>
    </row>
    <row r="18" spans="1:6" x14ac:dyDescent="0.25">
      <c r="A18" s="4" t="s">
        <v>125</v>
      </c>
      <c r="B18" s="8">
        <v>389</v>
      </c>
      <c r="C18" s="8">
        <v>236</v>
      </c>
      <c r="D18" s="8">
        <f t="shared" si="0"/>
        <v>625</v>
      </c>
      <c r="E18" s="8">
        <f t="shared" si="1"/>
        <v>-153</v>
      </c>
      <c r="F18" s="9">
        <f t="shared" si="2"/>
        <v>1.6483050847457628</v>
      </c>
    </row>
    <row r="19" spans="1:6" x14ac:dyDescent="0.25">
      <c r="A19" s="4" t="s">
        <v>29</v>
      </c>
      <c r="B19" s="8">
        <v>565</v>
      </c>
      <c r="C19" s="8">
        <v>9</v>
      </c>
      <c r="D19" s="8">
        <f t="shared" si="0"/>
        <v>574</v>
      </c>
      <c r="E19" s="8">
        <f t="shared" si="1"/>
        <v>-556</v>
      </c>
      <c r="F19" s="9">
        <f t="shared" si="2"/>
        <v>62.777777777777779</v>
      </c>
    </row>
    <row r="20" spans="1:6" x14ac:dyDescent="0.25">
      <c r="A20" s="10" t="s">
        <v>8</v>
      </c>
      <c r="B20" s="5">
        <f>SUM(B4:B19)</f>
        <v>21595</v>
      </c>
      <c r="C20" s="5">
        <f>SUM(C4:C19)</f>
        <v>12690</v>
      </c>
      <c r="D20" s="7">
        <f t="shared" si="0"/>
        <v>34285</v>
      </c>
      <c r="E20" s="7">
        <f t="shared" si="1"/>
        <v>-8905</v>
      </c>
      <c r="F20" s="9">
        <f t="shared" si="2"/>
        <v>1.7017336485421592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G16" sqref="G16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2" t="s">
        <v>126</v>
      </c>
      <c r="B1" s="12"/>
      <c r="C1" s="12"/>
      <c r="D1" s="12"/>
      <c r="E1" s="12"/>
      <c r="F1" s="12"/>
    </row>
    <row r="2" spans="1:6" x14ac:dyDescent="0.25">
      <c r="A2" s="12"/>
      <c r="B2" s="12"/>
      <c r="C2" s="12"/>
      <c r="D2" s="12"/>
      <c r="E2" s="12"/>
      <c r="F2" s="12"/>
    </row>
    <row r="3" spans="1:6" x14ac:dyDescent="0.25">
      <c r="A3" s="4" t="s">
        <v>19</v>
      </c>
      <c r="B3" s="7" t="s">
        <v>9</v>
      </c>
      <c r="C3" s="7" t="s">
        <v>10</v>
      </c>
      <c r="D3" s="7" t="s">
        <v>37</v>
      </c>
      <c r="E3" s="7" t="s">
        <v>23</v>
      </c>
      <c r="F3" s="7" t="s">
        <v>36</v>
      </c>
    </row>
    <row r="4" spans="1:6" x14ac:dyDescent="0.25">
      <c r="A4" s="4" t="s">
        <v>3</v>
      </c>
      <c r="B4" s="8">
        <v>5296</v>
      </c>
      <c r="C4" s="8">
        <v>3049</v>
      </c>
      <c r="D4" s="8">
        <f>SUM(B4:C4)</f>
        <v>8345</v>
      </c>
      <c r="E4" s="8">
        <f>C4-B4</f>
        <v>-2247</v>
      </c>
      <c r="F4" s="9">
        <f>B4/C4</f>
        <v>1.7369629386684158</v>
      </c>
    </row>
    <row r="5" spans="1:6" x14ac:dyDescent="0.25">
      <c r="A5" s="4" t="s">
        <v>4</v>
      </c>
      <c r="B5" s="8">
        <v>5982</v>
      </c>
      <c r="C5" s="8">
        <v>3196</v>
      </c>
      <c r="D5" s="8">
        <f t="shared" ref="D5:D9" si="0">SUM(B5:C5)</f>
        <v>9178</v>
      </c>
      <c r="E5" s="8">
        <f t="shared" ref="E5:E9" si="1">C5-B5</f>
        <v>-2786</v>
      </c>
      <c r="F5" s="9">
        <f t="shared" ref="F5:F9" si="2">B5/C5</f>
        <v>1.8717146433041301</v>
      </c>
    </row>
    <row r="6" spans="1:6" x14ac:dyDescent="0.25">
      <c r="A6" s="4" t="s">
        <v>5</v>
      </c>
      <c r="B6" s="8">
        <v>6002</v>
      </c>
      <c r="C6" s="8">
        <v>3628</v>
      </c>
      <c r="D6" s="8">
        <f t="shared" si="0"/>
        <v>9630</v>
      </c>
      <c r="E6" s="8">
        <f t="shared" si="1"/>
        <v>-2374</v>
      </c>
      <c r="F6" s="9">
        <f t="shared" si="2"/>
        <v>1.6543550165380374</v>
      </c>
    </row>
    <row r="7" spans="1:6" x14ac:dyDescent="0.25">
      <c r="A7" s="4" t="s">
        <v>6</v>
      </c>
      <c r="B7" s="8">
        <v>3492</v>
      </c>
      <c r="C7" s="8">
        <v>2318</v>
      </c>
      <c r="D7" s="8">
        <f t="shared" si="0"/>
        <v>5810</v>
      </c>
      <c r="E7" s="8">
        <f t="shared" si="1"/>
        <v>-1174</v>
      </c>
      <c r="F7" s="9">
        <f t="shared" si="2"/>
        <v>1.5064710957722174</v>
      </c>
    </row>
    <row r="8" spans="1:6" x14ac:dyDescent="0.25">
      <c r="A8" s="4" t="s">
        <v>7</v>
      </c>
      <c r="B8" s="8">
        <v>823</v>
      </c>
      <c r="C8" s="8">
        <v>499</v>
      </c>
      <c r="D8" s="8">
        <f t="shared" si="0"/>
        <v>1322</v>
      </c>
      <c r="E8" s="8">
        <f t="shared" si="1"/>
        <v>-324</v>
      </c>
      <c r="F8" s="9">
        <f t="shared" si="2"/>
        <v>1.6492985971943888</v>
      </c>
    </row>
    <row r="9" spans="1:6" x14ac:dyDescent="0.25">
      <c r="A9" s="4" t="s">
        <v>8</v>
      </c>
      <c r="B9" s="7">
        <f>SUM(B4:B8)</f>
        <v>21595</v>
      </c>
      <c r="C9" s="7">
        <f>SUM(C4:C8)</f>
        <v>12690</v>
      </c>
      <c r="D9" s="7">
        <f t="shared" si="0"/>
        <v>34285</v>
      </c>
      <c r="E9" s="7">
        <f t="shared" si="1"/>
        <v>-8905</v>
      </c>
      <c r="F9" s="9">
        <f t="shared" si="2"/>
        <v>1.7017336485421592</v>
      </c>
    </row>
  </sheetData>
  <sortState ref="A4:F34">
    <sortCondition ref="A4:A34"/>
  </sortState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A4" sqref="A4:A80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2" t="s">
        <v>126</v>
      </c>
      <c r="B1" s="12"/>
      <c r="C1" s="12"/>
      <c r="D1" s="12"/>
      <c r="E1" s="12"/>
      <c r="F1" s="12"/>
      <c r="G1" s="1"/>
    </row>
    <row r="2" spans="1:7" x14ac:dyDescent="0.25">
      <c r="A2" s="12"/>
      <c r="B2" s="12"/>
      <c r="C2" s="12"/>
      <c r="D2" s="12"/>
      <c r="E2" s="12"/>
      <c r="F2" s="12"/>
      <c r="G2" s="1"/>
    </row>
    <row r="3" spans="1:7" x14ac:dyDescent="0.25">
      <c r="A3" s="4" t="s">
        <v>18</v>
      </c>
      <c r="B3" s="5" t="s">
        <v>0</v>
      </c>
      <c r="C3" s="5" t="s">
        <v>10</v>
      </c>
      <c r="D3" s="5" t="s">
        <v>37</v>
      </c>
      <c r="E3" s="5" t="s">
        <v>23</v>
      </c>
      <c r="F3" s="5" t="s">
        <v>36</v>
      </c>
    </row>
    <row r="4" spans="1:7" x14ac:dyDescent="0.25">
      <c r="A4" s="11" t="s">
        <v>46</v>
      </c>
      <c r="B4" s="2">
        <v>220</v>
      </c>
      <c r="C4" s="2">
        <v>171</v>
      </c>
      <c r="D4" s="2">
        <f>SUM(B4:C4)</f>
        <v>391</v>
      </c>
      <c r="E4" s="2">
        <f>C4-B4</f>
        <v>-49</v>
      </c>
      <c r="F4" s="6">
        <f>B4/C4</f>
        <v>1.2865497076023391</v>
      </c>
    </row>
    <row r="5" spans="1:7" x14ac:dyDescent="0.25">
      <c r="A5" s="11" t="s">
        <v>47</v>
      </c>
      <c r="B5" s="2">
        <v>208</v>
      </c>
      <c r="C5" s="2">
        <v>145</v>
      </c>
      <c r="D5" s="2">
        <f t="shared" ref="D5:D68" si="0">SUM(B5:C5)</f>
        <v>353</v>
      </c>
      <c r="E5" s="2">
        <f t="shared" ref="E5:E68" si="1">C5-B5</f>
        <v>-63</v>
      </c>
      <c r="F5" s="6">
        <f t="shared" ref="F5:F68" si="2">B5/C5</f>
        <v>1.4344827586206896</v>
      </c>
    </row>
    <row r="6" spans="1:7" x14ac:dyDescent="0.25">
      <c r="A6" s="11" t="s">
        <v>48</v>
      </c>
      <c r="B6" s="2">
        <v>236</v>
      </c>
      <c r="C6" s="2">
        <v>120</v>
      </c>
      <c r="D6" s="2">
        <f t="shared" si="0"/>
        <v>356</v>
      </c>
      <c r="E6" s="2">
        <f t="shared" si="1"/>
        <v>-116</v>
      </c>
      <c r="F6" s="6">
        <f t="shared" si="2"/>
        <v>1.9666666666666666</v>
      </c>
    </row>
    <row r="7" spans="1:7" x14ac:dyDescent="0.25">
      <c r="A7" s="11" t="s">
        <v>49</v>
      </c>
      <c r="B7" s="2">
        <v>174</v>
      </c>
      <c r="C7" s="2">
        <v>166</v>
      </c>
      <c r="D7" s="2">
        <f t="shared" si="0"/>
        <v>340</v>
      </c>
      <c r="E7" s="2">
        <f t="shared" si="1"/>
        <v>-8</v>
      </c>
      <c r="F7" s="6">
        <f t="shared" si="2"/>
        <v>1.0481927710843373</v>
      </c>
    </row>
    <row r="8" spans="1:7" x14ac:dyDescent="0.25">
      <c r="A8" s="11" t="s">
        <v>50</v>
      </c>
      <c r="B8" s="2">
        <v>208</v>
      </c>
      <c r="C8" s="2">
        <v>174</v>
      </c>
      <c r="D8" s="2">
        <f t="shared" si="0"/>
        <v>382</v>
      </c>
      <c r="E8" s="2">
        <f t="shared" si="1"/>
        <v>-34</v>
      </c>
      <c r="F8" s="6">
        <f t="shared" si="2"/>
        <v>1.1954022988505748</v>
      </c>
    </row>
    <row r="9" spans="1:7" x14ac:dyDescent="0.25">
      <c r="A9" s="11" t="s">
        <v>51</v>
      </c>
      <c r="B9" s="2">
        <v>155</v>
      </c>
      <c r="C9" s="2">
        <v>126</v>
      </c>
      <c r="D9" s="2">
        <f t="shared" si="0"/>
        <v>281</v>
      </c>
      <c r="E9" s="2">
        <f t="shared" si="1"/>
        <v>-29</v>
      </c>
      <c r="F9" s="6">
        <f t="shared" si="2"/>
        <v>1.2301587301587302</v>
      </c>
    </row>
    <row r="10" spans="1:7" x14ac:dyDescent="0.25">
      <c r="A10" s="11" t="s">
        <v>52</v>
      </c>
      <c r="B10" s="2">
        <v>341</v>
      </c>
      <c r="C10" s="2">
        <v>183</v>
      </c>
      <c r="D10" s="2">
        <f t="shared" si="0"/>
        <v>524</v>
      </c>
      <c r="E10" s="2">
        <f t="shared" si="1"/>
        <v>-158</v>
      </c>
      <c r="F10" s="6">
        <f t="shared" si="2"/>
        <v>1.8633879781420766</v>
      </c>
    </row>
    <row r="11" spans="1:7" x14ac:dyDescent="0.25">
      <c r="A11" s="11" t="s">
        <v>53</v>
      </c>
      <c r="B11" s="2">
        <v>987</v>
      </c>
      <c r="C11" s="2">
        <v>476</v>
      </c>
      <c r="D11" s="2">
        <f t="shared" si="0"/>
        <v>1463</v>
      </c>
      <c r="E11" s="2">
        <f t="shared" si="1"/>
        <v>-511</v>
      </c>
      <c r="F11" s="6">
        <f t="shared" si="2"/>
        <v>2.0735294117647061</v>
      </c>
    </row>
    <row r="12" spans="1:7" x14ac:dyDescent="0.25">
      <c r="A12" s="11" t="s">
        <v>54</v>
      </c>
      <c r="B12" s="2">
        <v>159</v>
      </c>
      <c r="C12" s="2">
        <v>113</v>
      </c>
      <c r="D12" s="2">
        <f t="shared" si="0"/>
        <v>272</v>
      </c>
      <c r="E12" s="2">
        <f t="shared" si="1"/>
        <v>-46</v>
      </c>
      <c r="F12" s="6">
        <f t="shared" si="2"/>
        <v>1.4070796460176991</v>
      </c>
    </row>
    <row r="13" spans="1:7" x14ac:dyDescent="0.25">
      <c r="A13" s="11" t="s">
        <v>55</v>
      </c>
      <c r="B13" s="2">
        <v>307</v>
      </c>
      <c r="C13" s="2">
        <v>236</v>
      </c>
      <c r="D13" s="2">
        <f t="shared" si="0"/>
        <v>543</v>
      </c>
      <c r="E13" s="2">
        <f t="shared" si="1"/>
        <v>-71</v>
      </c>
      <c r="F13" s="6">
        <f t="shared" si="2"/>
        <v>1.3008474576271187</v>
      </c>
    </row>
    <row r="14" spans="1:7" x14ac:dyDescent="0.25">
      <c r="A14" s="11" t="s">
        <v>56</v>
      </c>
      <c r="B14" s="2">
        <v>207</v>
      </c>
      <c r="C14" s="2">
        <v>157</v>
      </c>
      <c r="D14" s="2">
        <f t="shared" si="0"/>
        <v>364</v>
      </c>
      <c r="E14" s="2">
        <f t="shared" si="1"/>
        <v>-50</v>
      </c>
      <c r="F14" s="6">
        <f t="shared" si="2"/>
        <v>1.3184713375796178</v>
      </c>
    </row>
    <row r="15" spans="1:7" x14ac:dyDescent="0.25">
      <c r="A15" s="11" t="s">
        <v>57</v>
      </c>
      <c r="B15" s="2">
        <v>194</v>
      </c>
      <c r="C15" s="2">
        <v>66</v>
      </c>
      <c r="D15" s="2">
        <f t="shared" si="0"/>
        <v>260</v>
      </c>
      <c r="E15" s="2">
        <f t="shared" si="1"/>
        <v>-128</v>
      </c>
      <c r="F15" s="6">
        <f t="shared" si="2"/>
        <v>2.9393939393939394</v>
      </c>
    </row>
    <row r="16" spans="1:7" x14ac:dyDescent="0.25">
      <c r="A16" s="11" t="s">
        <v>58</v>
      </c>
      <c r="B16" s="2">
        <v>5</v>
      </c>
      <c r="C16" s="2">
        <v>4</v>
      </c>
      <c r="D16" s="2">
        <f t="shared" si="0"/>
        <v>9</v>
      </c>
      <c r="E16" s="2">
        <f t="shared" si="1"/>
        <v>-1</v>
      </c>
      <c r="F16" s="6">
        <f t="shared" si="2"/>
        <v>1.25</v>
      </c>
    </row>
    <row r="17" spans="1:6" x14ac:dyDescent="0.25">
      <c r="A17" s="11" t="s">
        <v>59</v>
      </c>
      <c r="B17" s="2">
        <v>393</v>
      </c>
      <c r="C17" s="2">
        <v>257</v>
      </c>
      <c r="D17" s="2">
        <f t="shared" si="0"/>
        <v>650</v>
      </c>
      <c r="E17" s="2">
        <f t="shared" si="1"/>
        <v>-136</v>
      </c>
      <c r="F17" s="6">
        <f t="shared" si="2"/>
        <v>1.5291828793774318</v>
      </c>
    </row>
    <row r="18" spans="1:6" x14ac:dyDescent="0.25">
      <c r="A18" s="11" t="s">
        <v>60</v>
      </c>
      <c r="B18" s="2">
        <v>219</v>
      </c>
      <c r="C18" s="2">
        <v>111</v>
      </c>
      <c r="D18" s="2">
        <f t="shared" si="0"/>
        <v>330</v>
      </c>
      <c r="E18" s="2">
        <f t="shared" si="1"/>
        <v>-108</v>
      </c>
      <c r="F18" s="6">
        <f t="shared" si="2"/>
        <v>1.972972972972973</v>
      </c>
    </row>
    <row r="19" spans="1:6" x14ac:dyDescent="0.25">
      <c r="A19" s="11" t="s">
        <v>61</v>
      </c>
      <c r="B19" s="2">
        <v>448</v>
      </c>
      <c r="C19" s="2">
        <v>345</v>
      </c>
      <c r="D19" s="2">
        <f t="shared" si="0"/>
        <v>793</v>
      </c>
      <c r="E19" s="2">
        <f t="shared" si="1"/>
        <v>-103</v>
      </c>
      <c r="F19" s="6">
        <f t="shared" si="2"/>
        <v>1.2985507246376811</v>
      </c>
    </row>
    <row r="20" spans="1:6" x14ac:dyDescent="0.25">
      <c r="A20" s="11" t="s">
        <v>62</v>
      </c>
      <c r="B20" s="2">
        <v>144</v>
      </c>
      <c r="C20" s="2">
        <v>134</v>
      </c>
      <c r="D20" s="2">
        <f t="shared" si="0"/>
        <v>278</v>
      </c>
      <c r="E20" s="2">
        <f t="shared" si="1"/>
        <v>-10</v>
      </c>
      <c r="F20" s="6">
        <f t="shared" si="2"/>
        <v>1.0746268656716418</v>
      </c>
    </row>
    <row r="21" spans="1:6" x14ac:dyDescent="0.25">
      <c r="A21" s="11" t="s">
        <v>63</v>
      </c>
      <c r="B21" s="2">
        <v>286</v>
      </c>
      <c r="C21" s="2">
        <v>88</v>
      </c>
      <c r="D21" s="2">
        <f t="shared" si="0"/>
        <v>374</v>
      </c>
      <c r="E21" s="2">
        <f t="shared" si="1"/>
        <v>-198</v>
      </c>
      <c r="F21" s="6">
        <f t="shared" si="2"/>
        <v>3.25</v>
      </c>
    </row>
    <row r="22" spans="1:6" x14ac:dyDescent="0.25">
      <c r="A22" s="11" t="s">
        <v>64</v>
      </c>
      <c r="B22" s="2">
        <v>183</v>
      </c>
      <c r="C22" s="2">
        <v>52</v>
      </c>
      <c r="D22" s="2">
        <f t="shared" si="0"/>
        <v>235</v>
      </c>
      <c r="E22" s="2">
        <f t="shared" si="1"/>
        <v>-131</v>
      </c>
      <c r="F22" s="6">
        <f t="shared" si="2"/>
        <v>3.5192307692307692</v>
      </c>
    </row>
    <row r="23" spans="1:6" x14ac:dyDescent="0.25">
      <c r="A23" s="11" t="s">
        <v>65</v>
      </c>
      <c r="B23" s="2">
        <v>364</v>
      </c>
      <c r="C23" s="2">
        <v>143</v>
      </c>
      <c r="D23" s="2">
        <f t="shared" si="0"/>
        <v>507</v>
      </c>
      <c r="E23" s="2">
        <f t="shared" si="1"/>
        <v>-221</v>
      </c>
      <c r="F23" s="6">
        <f t="shared" si="2"/>
        <v>2.5454545454545454</v>
      </c>
    </row>
    <row r="24" spans="1:6" x14ac:dyDescent="0.25">
      <c r="A24" s="11" t="s">
        <v>66</v>
      </c>
      <c r="B24" s="2">
        <v>280</v>
      </c>
      <c r="C24" s="2">
        <v>168</v>
      </c>
      <c r="D24" s="2">
        <f t="shared" si="0"/>
        <v>448</v>
      </c>
      <c r="E24" s="2">
        <f t="shared" si="1"/>
        <v>-112</v>
      </c>
      <c r="F24" s="6">
        <f t="shared" si="2"/>
        <v>1.6666666666666667</v>
      </c>
    </row>
    <row r="25" spans="1:6" x14ac:dyDescent="0.25">
      <c r="A25" s="11" t="s">
        <v>67</v>
      </c>
      <c r="B25" s="2">
        <v>284</v>
      </c>
      <c r="C25" s="2">
        <v>193</v>
      </c>
      <c r="D25" s="2">
        <f t="shared" si="0"/>
        <v>477</v>
      </c>
      <c r="E25" s="2">
        <f t="shared" si="1"/>
        <v>-91</v>
      </c>
      <c r="F25" s="6">
        <f t="shared" si="2"/>
        <v>1.471502590673575</v>
      </c>
    </row>
    <row r="26" spans="1:6" x14ac:dyDescent="0.25">
      <c r="A26" s="11" t="s">
        <v>68</v>
      </c>
      <c r="B26" s="2">
        <v>737</v>
      </c>
      <c r="C26" s="2">
        <v>440</v>
      </c>
      <c r="D26" s="2">
        <f t="shared" si="0"/>
        <v>1177</v>
      </c>
      <c r="E26" s="2">
        <f t="shared" si="1"/>
        <v>-297</v>
      </c>
      <c r="F26" s="6">
        <f t="shared" si="2"/>
        <v>1.675</v>
      </c>
    </row>
    <row r="27" spans="1:6" x14ac:dyDescent="0.25">
      <c r="A27" s="11" t="s">
        <v>69</v>
      </c>
      <c r="B27" s="2">
        <v>259</v>
      </c>
      <c r="C27" s="2">
        <v>128</v>
      </c>
      <c r="D27" s="2">
        <f t="shared" si="0"/>
        <v>387</v>
      </c>
      <c r="E27" s="2">
        <f t="shared" si="1"/>
        <v>-131</v>
      </c>
      <c r="F27" s="6">
        <f t="shared" si="2"/>
        <v>2.0234375</v>
      </c>
    </row>
    <row r="28" spans="1:6" x14ac:dyDescent="0.25">
      <c r="A28" s="11" t="s">
        <v>70</v>
      </c>
      <c r="B28" s="2">
        <v>437</v>
      </c>
      <c r="C28" s="2">
        <v>256</v>
      </c>
      <c r="D28" s="2">
        <f t="shared" si="0"/>
        <v>693</v>
      </c>
      <c r="E28" s="2">
        <f t="shared" si="1"/>
        <v>-181</v>
      </c>
      <c r="F28" s="6">
        <f t="shared" si="2"/>
        <v>1.70703125</v>
      </c>
    </row>
    <row r="29" spans="1:6" x14ac:dyDescent="0.25">
      <c r="A29" s="11" t="s">
        <v>71</v>
      </c>
      <c r="B29" s="2">
        <v>456</v>
      </c>
      <c r="C29" s="2">
        <v>233</v>
      </c>
      <c r="D29" s="2">
        <f t="shared" si="0"/>
        <v>689</v>
      </c>
      <c r="E29" s="2">
        <f t="shared" si="1"/>
        <v>-223</v>
      </c>
      <c r="F29" s="6">
        <f t="shared" si="2"/>
        <v>1.9570815450643777</v>
      </c>
    </row>
    <row r="30" spans="1:6" x14ac:dyDescent="0.25">
      <c r="A30" s="11" t="s">
        <v>72</v>
      </c>
      <c r="B30" s="2">
        <v>599</v>
      </c>
      <c r="C30" s="2">
        <v>327</v>
      </c>
      <c r="D30" s="2">
        <f t="shared" si="0"/>
        <v>926</v>
      </c>
      <c r="E30" s="2">
        <f t="shared" si="1"/>
        <v>-272</v>
      </c>
      <c r="F30" s="6">
        <f t="shared" si="2"/>
        <v>1.8318042813455657</v>
      </c>
    </row>
    <row r="31" spans="1:6" x14ac:dyDescent="0.25">
      <c r="A31" s="11" t="s">
        <v>73</v>
      </c>
      <c r="B31" s="2">
        <v>272</v>
      </c>
      <c r="C31" s="2">
        <v>202</v>
      </c>
      <c r="D31" s="2">
        <f t="shared" si="0"/>
        <v>474</v>
      </c>
      <c r="E31" s="2">
        <f t="shared" si="1"/>
        <v>-70</v>
      </c>
      <c r="F31" s="6">
        <f t="shared" si="2"/>
        <v>1.3465346534653466</v>
      </c>
    </row>
    <row r="32" spans="1:6" x14ac:dyDescent="0.25">
      <c r="A32" s="11" t="s">
        <v>74</v>
      </c>
      <c r="B32" s="2">
        <v>546</v>
      </c>
      <c r="C32" s="2">
        <v>172</v>
      </c>
      <c r="D32" s="2">
        <f t="shared" si="0"/>
        <v>718</v>
      </c>
      <c r="E32" s="2">
        <f t="shared" si="1"/>
        <v>-374</v>
      </c>
      <c r="F32" s="6">
        <f t="shared" si="2"/>
        <v>3.1744186046511627</v>
      </c>
    </row>
    <row r="33" spans="1:6" x14ac:dyDescent="0.25">
      <c r="A33" s="11" t="s">
        <v>75</v>
      </c>
      <c r="B33" s="2">
        <v>559</v>
      </c>
      <c r="C33" s="2">
        <v>220</v>
      </c>
      <c r="D33" s="2">
        <f t="shared" si="0"/>
        <v>779</v>
      </c>
      <c r="E33" s="2">
        <f t="shared" si="1"/>
        <v>-339</v>
      </c>
      <c r="F33" s="6">
        <f t="shared" si="2"/>
        <v>2.540909090909091</v>
      </c>
    </row>
    <row r="34" spans="1:6" x14ac:dyDescent="0.25">
      <c r="A34" s="11" t="s">
        <v>76</v>
      </c>
      <c r="B34" s="2">
        <v>423</v>
      </c>
      <c r="C34" s="2">
        <v>374</v>
      </c>
      <c r="D34" s="2">
        <f t="shared" si="0"/>
        <v>797</v>
      </c>
      <c r="E34" s="2">
        <f t="shared" si="1"/>
        <v>-49</v>
      </c>
      <c r="F34" s="6">
        <f t="shared" si="2"/>
        <v>1.1310160427807487</v>
      </c>
    </row>
    <row r="35" spans="1:6" x14ac:dyDescent="0.25">
      <c r="A35" s="11" t="s">
        <v>77</v>
      </c>
      <c r="B35" s="2">
        <v>304</v>
      </c>
      <c r="C35" s="2">
        <v>196</v>
      </c>
      <c r="D35" s="2">
        <f t="shared" si="0"/>
        <v>500</v>
      </c>
      <c r="E35" s="2">
        <f t="shared" si="1"/>
        <v>-108</v>
      </c>
      <c r="F35" s="6">
        <f t="shared" si="2"/>
        <v>1.5510204081632653</v>
      </c>
    </row>
    <row r="36" spans="1:6" x14ac:dyDescent="0.25">
      <c r="A36" s="11" t="s">
        <v>78</v>
      </c>
      <c r="B36" s="2">
        <v>125</v>
      </c>
      <c r="C36" s="2">
        <v>97</v>
      </c>
      <c r="D36" s="2">
        <f t="shared" si="0"/>
        <v>222</v>
      </c>
      <c r="E36" s="2">
        <f t="shared" si="1"/>
        <v>-28</v>
      </c>
      <c r="F36" s="6">
        <f t="shared" si="2"/>
        <v>1.2886597938144331</v>
      </c>
    </row>
    <row r="37" spans="1:6" x14ac:dyDescent="0.25">
      <c r="A37" s="11" t="s">
        <v>79</v>
      </c>
      <c r="B37" s="2">
        <v>579</v>
      </c>
      <c r="C37" s="2">
        <v>404</v>
      </c>
      <c r="D37" s="2">
        <f t="shared" si="0"/>
        <v>983</v>
      </c>
      <c r="E37" s="2">
        <f t="shared" si="1"/>
        <v>-175</v>
      </c>
      <c r="F37" s="6">
        <f t="shared" si="2"/>
        <v>1.4331683168316831</v>
      </c>
    </row>
    <row r="38" spans="1:6" x14ac:dyDescent="0.25">
      <c r="A38" s="11" t="s">
        <v>80</v>
      </c>
      <c r="B38" s="2">
        <v>281</v>
      </c>
      <c r="C38" s="2">
        <v>169</v>
      </c>
      <c r="D38" s="2">
        <f t="shared" si="0"/>
        <v>450</v>
      </c>
      <c r="E38" s="2">
        <f t="shared" si="1"/>
        <v>-112</v>
      </c>
      <c r="F38" s="6">
        <f t="shared" si="2"/>
        <v>1.6627218934911243</v>
      </c>
    </row>
    <row r="39" spans="1:6" x14ac:dyDescent="0.25">
      <c r="A39" s="11" t="s">
        <v>81</v>
      </c>
      <c r="B39" s="2">
        <v>208</v>
      </c>
      <c r="C39" s="2">
        <v>165</v>
      </c>
      <c r="D39" s="2">
        <f t="shared" si="0"/>
        <v>373</v>
      </c>
      <c r="E39" s="2">
        <f t="shared" si="1"/>
        <v>-43</v>
      </c>
      <c r="F39" s="6">
        <f t="shared" si="2"/>
        <v>1.2606060606060605</v>
      </c>
    </row>
    <row r="40" spans="1:6" x14ac:dyDescent="0.25">
      <c r="A40" s="11" t="s">
        <v>82</v>
      </c>
      <c r="B40" s="2">
        <v>127</v>
      </c>
      <c r="C40" s="2">
        <v>65</v>
      </c>
      <c r="D40" s="2">
        <f t="shared" si="0"/>
        <v>192</v>
      </c>
      <c r="E40" s="2">
        <f t="shared" si="1"/>
        <v>-62</v>
      </c>
      <c r="F40" s="6">
        <f t="shared" si="2"/>
        <v>1.9538461538461538</v>
      </c>
    </row>
    <row r="41" spans="1:6" x14ac:dyDescent="0.25">
      <c r="A41" s="11" t="s">
        <v>83</v>
      </c>
      <c r="B41" s="2">
        <v>182</v>
      </c>
      <c r="C41" s="2">
        <v>83</v>
      </c>
      <c r="D41" s="2">
        <f t="shared" si="0"/>
        <v>265</v>
      </c>
      <c r="E41" s="2">
        <f t="shared" si="1"/>
        <v>-99</v>
      </c>
      <c r="F41" s="6">
        <f t="shared" si="2"/>
        <v>2.1927710843373496</v>
      </c>
    </row>
    <row r="42" spans="1:6" x14ac:dyDescent="0.25">
      <c r="A42" s="11" t="s">
        <v>84</v>
      </c>
      <c r="B42" s="2">
        <v>103</v>
      </c>
      <c r="C42" s="2">
        <v>85</v>
      </c>
      <c r="D42" s="2">
        <f t="shared" si="0"/>
        <v>188</v>
      </c>
      <c r="E42" s="2">
        <f t="shared" si="1"/>
        <v>-18</v>
      </c>
      <c r="F42" s="6">
        <f t="shared" si="2"/>
        <v>1.2117647058823529</v>
      </c>
    </row>
    <row r="43" spans="1:6" x14ac:dyDescent="0.25">
      <c r="A43" s="11" t="s">
        <v>85</v>
      </c>
      <c r="B43" s="2">
        <v>439</v>
      </c>
      <c r="C43" s="2">
        <v>122</v>
      </c>
      <c r="D43" s="2">
        <f t="shared" si="0"/>
        <v>561</v>
      </c>
      <c r="E43" s="2">
        <f t="shared" si="1"/>
        <v>-317</v>
      </c>
      <c r="F43" s="6">
        <f t="shared" si="2"/>
        <v>3.598360655737705</v>
      </c>
    </row>
    <row r="44" spans="1:6" x14ac:dyDescent="0.25">
      <c r="A44" s="11" t="s">
        <v>86</v>
      </c>
      <c r="B44" s="2">
        <v>223</v>
      </c>
      <c r="C44" s="2">
        <v>168</v>
      </c>
      <c r="D44" s="2">
        <f t="shared" si="0"/>
        <v>391</v>
      </c>
      <c r="E44" s="2">
        <f t="shared" si="1"/>
        <v>-55</v>
      </c>
      <c r="F44" s="6">
        <f t="shared" si="2"/>
        <v>1.3273809523809523</v>
      </c>
    </row>
    <row r="45" spans="1:6" x14ac:dyDescent="0.25">
      <c r="A45" s="11" t="s">
        <v>87</v>
      </c>
      <c r="B45" s="2">
        <v>183</v>
      </c>
      <c r="C45" s="2">
        <v>149</v>
      </c>
      <c r="D45" s="2">
        <f t="shared" si="0"/>
        <v>332</v>
      </c>
      <c r="E45" s="2">
        <f t="shared" si="1"/>
        <v>-34</v>
      </c>
      <c r="F45" s="6">
        <f t="shared" si="2"/>
        <v>1.2281879194630871</v>
      </c>
    </row>
    <row r="46" spans="1:6" x14ac:dyDescent="0.25">
      <c r="A46" s="11" t="s">
        <v>88</v>
      </c>
      <c r="B46" s="2">
        <v>357</v>
      </c>
      <c r="C46" s="2">
        <v>267</v>
      </c>
      <c r="D46" s="2">
        <f t="shared" si="0"/>
        <v>624</v>
      </c>
      <c r="E46" s="2">
        <f t="shared" si="1"/>
        <v>-90</v>
      </c>
      <c r="F46" s="6">
        <f t="shared" si="2"/>
        <v>1.3370786516853932</v>
      </c>
    </row>
    <row r="47" spans="1:6" x14ac:dyDescent="0.25">
      <c r="A47" s="11" t="s">
        <v>89</v>
      </c>
      <c r="B47" s="2">
        <v>280</v>
      </c>
      <c r="C47" s="2">
        <v>191</v>
      </c>
      <c r="D47" s="2">
        <f t="shared" si="0"/>
        <v>471</v>
      </c>
      <c r="E47" s="2">
        <f t="shared" si="1"/>
        <v>-89</v>
      </c>
      <c r="F47" s="6">
        <f t="shared" si="2"/>
        <v>1.4659685863874345</v>
      </c>
    </row>
    <row r="48" spans="1:6" x14ac:dyDescent="0.25">
      <c r="A48" s="11" t="s">
        <v>90</v>
      </c>
      <c r="B48" s="2">
        <v>303</v>
      </c>
      <c r="C48" s="2">
        <v>270</v>
      </c>
      <c r="D48" s="2">
        <f t="shared" si="0"/>
        <v>573</v>
      </c>
      <c r="E48" s="2">
        <f t="shared" si="1"/>
        <v>-33</v>
      </c>
      <c r="F48" s="6">
        <f t="shared" si="2"/>
        <v>1.1222222222222222</v>
      </c>
    </row>
    <row r="49" spans="1:6" x14ac:dyDescent="0.25">
      <c r="A49" s="11" t="s">
        <v>91</v>
      </c>
      <c r="B49" s="2">
        <v>458</v>
      </c>
      <c r="C49" s="2">
        <v>202</v>
      </c>
      <c r="D49" s="2">
        <f t="shared" si="0"/>
        <v>660</v>
      </c>
      <c r="E49" s="2">
        <f t="shared" si="1"/>
        <v>-256</v>
      </c>
      <c r="F49" s="6">
        <f t="shared" si="2"/>
        <v>2.2673267326732671</v>
      </c>
    </row>
    <row r="50" spans="1:6" x14ac:dyDescent="0.25">
      <c r="A50" s="11" t="s">
        <v>92</v>
      </c>
      <c r="B50" s="2">
        <v>561</v>
      </c>
      <c r="C50" s="2">
        <v>140</v>
      </c>
      <c r="D50" s="2">
        <f t="shared" si="0"/>
        <v>701</v>
      </c>
      <c r="E50" s="2">
        <f t="shared" si="1"/>
        <v>-421</v>
      </c>
      <c r="F50" s="6">
        <f t="shared" si="2"/>
        <v>4.0071428571428571</v>
      </c>
    </row>
    <row r="51" spans="1:6" x14ac:dyDescent="0.25">
      <c r="A51" s="11" t="s">
        <v>93</v>
      </c>
      <c r="B51" s="2">
        <v>176</v>
      </c>
      <c r="C51" s="2">
        <v>197</v>
      </c>
      <c r="D51" s="2">
        <f t="shared" si="0"/>
        <v>373</v>
      </c>
      <c r="E51" s="2">
        <f t="shared" si="1"/>
        <v>21</v>
      </c>
      <c r="F51" s="6">
        <f t="shared" si="2"/>
        <v>0.89340101522842641</v>
      </c>
    </row>
    <row r="52" spans="1:6" x14ac:dyDescent="0.25">
      <c r="A52" s="11" t="s">
        <v>94</v>
      </c>
      <c r="B52" s="2">
        <v>305</v>
      </c>
      <c r="C52" s="2">
        <v>128</v>
      </c>
      <c r="D52" s="2">
        <f t="shared" si="0"/>
        <v>433</v>
      </c>
      <c r="E52" s="2">
        <f t="shared" si="1"/>
        <v>-177</v>
      </c>
      <c r="F52" s="6">
        <f t="shared" si="2"/>
        <v>2.3828125</v>
      </c>
    </row>
    <row r="53" spans="1:6" x14ac:dyDescent="0.25">
      <c r="A53" s="11" t="s">
        <v>95</v>
      </c>
      <c r="B53" s="2">
        <v>212</v>
      </c>
      <c r="C53" s="2">
        <v>158</v>
      </c>
      <c r="D53" s="2">
        <f t="shared" si="0"/>
        <v>370</v>
      </c>
      <c r="E53" s="2">
        <f t="shared" si="1"/>
        <v>-54</v>
      </c>
      <c r="F53" s="6">
        <f t="shared" si="2"/>
        <v>1.3417721518987342</v>
      </c>
    </row>
    <row r="54" spans="1:6" x14ac:dyDescent="0.25">
      <c r="A54" s="11" t="s">
        <v>96</v>
      </c>
      <c r="B54" s="2">
        <v>361</v>
      </c>
      <c r="C54" s="2">
        <v>121</v>
      </c>
      <c r="D54" s="2">
        <f t="shared" si="0"/>
        <v>482</v>
      </c>
      <c r="E54" s="2">
        <f t="shared" si="1"/>
        <v>-240</v>
      </c>
      <c r="F54" s="6">
        <f t="shared" si="2"/>
        <v>2.9834710743801653</v>
      </c>
    </row>
    <row r="55" spans="1:6" x14ac:dyDescent="0.25">
      <c r="A55" s="11" t="s">
        <v>97</v>
      </c>
      <c r="B55" s="2">
        <v>213</v>
      </c>
      <c r="C55" s="2">
        <v>118</v>
      </c>
      <c r="D55" s="2">
        <f t="shared" si="0"/>
        <v>331</v>
      </c>
      <c r="E55" s="2">
        <f t="shared" si="1"/>
        <v>-95</v>
      </c>
      <c r="F55" s="6">
        <f t="shared" si="2"/>
        <v>1.8050847457627119</v>
      </c>
    </row>
    <row r="56" spans="1:6" x14ac:dyDescent="0.25">
      <c r="A56" s="11" t="s">
        <v>98</v>
      </c>
      <c r="B56" s="2">
        <v>282</v>
      </c>
      <c r="C56" s="2">
        <v>100</v>
      </c>
      <c r="D56" s="2">
        <f t="shared" si="0"/>
        <v>382</v>
      </c>
      <c r="E56" s="2">
        <f t="shared" si="1"/>
        <v>-182</v>
      </c>
      <c r="F56" s="6">
        <f t="shared" si="2"/>
        <v>2.82</v>
      </c>
    </row>
    <row r="57" spans="1:6" x14ac:dyDescent="0.25">
      <c r="A57" s="11" t="s">
        <v>99</v>
      </c>
      <c r="B57" s="2">
        <v>318</v>
      </c>
      <c r="C57" s="2">
        <v>87</v>
      </c>
      <c r="D57" s="2">
        <f t="shared" si="0"/>
        <v>405</v>
      </c>
      <c r="E57" s="2">
        <f t="shared" si="1"/>
        <v>-231</v>
      </c>
      <c r="F57" s="6">
        <f t="shared" si="2"/>
        <v>3.6551724137931036</v>
      </c>
    </row>
    <row r="58" spans="1:6" x14ac:dyDescent="0.25">
      <c r="A58" s="11" t="s">
        <v>100</v>
      </c>
      <c r="B58" s="2">
        <v>116</v>
      </c>
      <c r="C58" s="2">
        <v>59</v>
      </c>
      <c r="D58" s="2">
        <f t="shared" si="0"/>
        <v>175</v>
      </c>
      <c r="E58" s="2">
        <f t="shared" si="1"/>
        <v>-57</v>
      </c>
      <c r="F58" s="6">
        <f t="shared" si="2"/>
        <v>1.9661016949152543</v>
      </c>
    </row>
    <row r="59" spans="1:6" x14ac:dyDescent="0.25">
      <c r="A59" s="11" t="s">
        <v>101</v>
      </c>
      <c r="B59" s="2">
        <v>191</v>
      </c>
      <c r="C59" s="2">
        <v>104</v>
      </c>
      <c r="D59" s="2">
        <f t="shared" si="0"/>
        <v>295</v>
      </c>
      <c r="E59" s="2">
        <f t="shared" si="1"/>
        <v>-87</v>
      </c>
      <c r="F59" s="6">
        <f t="shared" si="2"/>
        <v>1.8365384615384615</v>
      </c>
    </row>
    <row r="60" spans="1:6" x14ac:dyDescent="0.25">
      <c r="A60" s="11" t="s">
        <v>102</v>
      </c>
      <c r="B60" s="2">
        <v>103</v>
      </c>
      <c r="C60" s="2">
        <v>48</v>
      </c>
      <c r="D60" s="2">
        <f t="shared" si="0"/>
        <v>151</v>
      </c>
      <c r="E60" s="2">
        <f t="shared" si="1"/>
        <v>-55</v>
      </c>
      <c r="F60" s="6">
        <f t="shared" si="2"/>
        <v>2.1458333333333335</v>
      </c>
    </row>
    <row r="61" spans="1:6" x14ac:dyDescent="0.25">
      <c r="A61" s="11" t="s">
        <v>103</v>
      </c>
      <c r="B61" s="2">
        <v>121</v>
      </c>
      <c r="C61" s="2">
        <v>76</v>
      </c>
      <c r="D61" s="2">
        <f t="shared" si="0"/>
        <v>197</v>
      </c>
      <c r="E61" s="2">
        <f t="shared" si="1"/>
        <v>-45</v>
      </c>
      <c r="F61" s="6">
        <f t="shared" si="2"/>
        <v>1.5921052631578947</v>
      </c>
    </row>
    <row r="62" spans="1:6" x14ac:dyDescent="0.25">
      <c r="A62" s="11" t="s">
        <v>104</v>
      </c>
      <c r="B62" s="2">
        <v>235</v>
      </c>
      <c r="C62" s="2">
        <v>99</v>
      </c>
      <c r="D62" s="2">
        <f t="shared" si="0"/>
        <v>334</v>
      </c>
      <c r="E62" s="2">
        <f t="shared" si="1"/>
        <v>-136</v>
      </c>
      <c r="F62" s="6">
        <f t="shared" si="2"/>
        <v>2.3737373737373737</v>
      </c>
    </row>
    <row r="63" spans="1:6" x14ac:dyDescent="0.25">
      <c r="A63" s="11" t="s">
        <v>105</v>
      </c>
      <c r="B63" s="2">
        <v>231</v>
      </c>
      <c r="C63" s="2">
        <v>149</v>
      </c>
      <c r="D63" s="2">
        <f t="shared" si="0"/>
        <v>380</v>
      </c>
      <c r="E63" s="2">
        <f t="shared" si="1"/>
        <v>-82</v>
      </c>
      <c r="F63" s="6">
        <f t="shared" si="2"/>
        <v>1.5503355704697988</v>
      </c>
    </row>
    <row r="64" spans="1:6" x14ac:dyDescent="0.25">
      <c r="A64" s="11" t="s">
        <v>106</v>
      </c>
      <c r="B64" s="2">
        <v>303</v>
      </c>
      <c r="C64" s="2">
        <v>201</v>
      </c>
      <c r="D64" s="2">
        <f t="shared" si="0"/>
        <v>504</v>
      </c>
      <c r="E64" s="2">
        <f t="shared" si="1"/>
        <v>-102</v>
      </c>
      <c r="F64" s="6">
        <f t="shared" si="2"/>
        <v>1.5074626865671641</v>
      </c>
    </row>
    <row r="65" spans="1:6" x14ac:dyDescent="0.25">
      <c r="A65" s="11" t="s">
        <v>107</v>
      </c>
      <c r="B65" s="2">
        <v>237</v>
      </c>
      <c r="C65" s="2">
        <v>125</v>
      </c>
      <c r="D65" s="2">
        <f t="shared" si="0"/>
        <v>362</v>
      </c>
      <c r="E65" s="2">
        <f t="shared" si="1"/>
        <v>-112</v>
      </c>
      <c r="F65" s="6">
        <f t="shared" si="2"/>
        <v>1.8959999999999999</v>
      </c>
    </row>
    <row r="66" spans="1:6" x14ac:dyDescent="0.25">
      <c r="A66" s="11" t="s">
        <v>108</v>
      </c>
      <c r="B66" s="2">
        <v>235</v>
      </c>
      <c r="C66" s="2">
        <v>94</v>
      </c>
      <c r="D66" s="2">
        <f t="shared" si="0"/>
        <v>329</v>
      </c>
      <c r="E66" s="2">
        <f t="shared" si="1"/>
        <v>-141</v>
      </c>
      <c r="F66" s="6">
        <f t="shared" si="2"/>
        <v>2.5</v>
      </c>
    </row>
    <row r="67" spans="1:6" x14ac:dyDescent="0.25">
      <c r="A67" s="11" t="s">
        <v>109</v>
      </c>
      <c r="B67" s="2">
        <v>225</v>
      </c>
      <c r="C67" s="2">
        <v>104</v>
      </c>
      <c r="D67" s="2">
        <f t="shared" si="0"/>
        <v>329</v>
      </c>
      <c r="E67" s="2">
        <f t="shared" si="1"/>
        <v>-121</v>
      </c>
      <c r="F67" s="6">
        <f t="shared" si="2"/>
        <v>2.1634615384615383</v>
      </c>
    </row>
    <row r="68" spans="1:6" x14ac:dyDescent="0.25">
      <c r="A68" s="11" t="s">
        <v>110</v>
      </c>
      <c r="B68" s="2">
        <v>163</v>
      </c>
      <c r="C68" s="2">
        <v>144</v>
      </c>
      <c r="D68" s="2">
        <f t="shared" si="0"/>
        <v>307</v>
      </c>
      <c r="E68" s="2">
        <f t="shared" si="1"/>
        <v>-19</v>
      </c>
      <c r="F68" s="6">
        <f t="shared" si="2"/>
        <v>1.1319444444444444</v>
      </c>
    </row>
    <row r="69" spans="1:6" x14ac:dyDescent="0.25">
      <c r="A69" s="11" t="s">
        <v>111</v>
      </c>
      <c r="B69" s="2">
        <v>134</v>
      </c>
      <c r="C69" s="2">
        <v>145</v>
      </c>
      <c r="D69" s="2">
        <f t="shared" ref="D69:D81" si="3">SUM(B69:C69)</f>
        <v>279</v>
      </c>
      <c r="E69" s="2">
        <f t="shared" ref="E69:E81" si="4">C69-B69</f>
        <v>11</v>
      </c>
      <c r="F69" s="6">
        <f t="shared" ref="F69:F81" si="5">B69/C69</f>
        <v>0.92413793103448272</v>
      </c>
    </row>
    <row r="70" spans="1:6" x14ac:dyDescent="0.25">
      <c r="A70" s="11" t="s">
        <v>112</v>
      </c>
      <c r="B70" s="2">
        <v>210</v>
      </c>
      <c r="C70" s="2">
        <v>242</v>
      </c>
      <c r="D70" s="2">
        <f t="shared" si="3"/>
        <v>452</v>
      </c>
      <c r="E70" s="2">
        <f t="shared" si="4"/>
        <v>32</v>
      </c>
      <c r="F70" s="6">
        <f t="shared" si="5"/>
        <v>0.86776859504132231</v>
      </c>
    </row>
    <row r="71" spans="1:6" x14ac:dyDescent="0.25">
      <c r="A71" s="11" t="s">
        <v>113</v>
      </c>
      <c r="B71" s="2">
        <v>307</v>
      </c>
      <c r="C71" s="2">
        <v>210</v>
      </c>
      <c r="D71" s="2">
        <f t="shared" si="3"/>
        <v>517</v>
      </c>
      <c r="E71" s="2">
        <f t="shared" si="4"/>
        <v>-97</v>
      </c>
      <c r="F71" s="6">
        <f t="shared" si="5"/>
        <v>1.4619047619047618</v>
      </c>
    </row>
    <row r="72" spans="1:6" x14ac:dyDescent="0.25">
      <c r="A72" s="11" t="s">
        <v>114</v>
      </c>
      <c r="B72" s="2">
        <v>63</v>
      </c>
      <c r="C72" s="2">
        <v>65</v>
      </c>
      <c r="D72" s="2">
        <f t="shared" si="3"/>
        <v>128</v>
      </c>
      <c r="E72" s="2">
        <f t="shared" si="4"/>
        <v>2</v>
      </c>
      <c r="F72" s="6">
        <f t="shared" si="5"/>
        <v>0.96923076923076923</v>
      </c>
    </row>
    <row r="73" spans="1:6" x14ac:dyDescent="0.25">
      <c r="A73" s="11" t="s">
        <v>115</v>
      </c>
      <c r="B73" s="2">
        <v>94</v>
      </c>
      <c r="C73" s="2">
        <v>79</v>
      </c>
      <c r="D73" s="2">
        <f t="shared" si="3"/>
        <v>173</v>
      </c>
      <c r="E73" s="2">
        <f t="shared" si="4"/>
        <v>-15</v>
      </c>
      <c r="F73" s="6">
        <f t="shared" si="5"/>
        <v>1.1898734177215189</v>
      </c>
    </row>
    <row r="74" spans="1:6" x14ac:dyDescent="0.25">
      <c r="A74" s="11" t="s">
        <v>116</v>
      </c>
      <c r="B74" s="2">
        <v>371</v>
      </c>
      <c r="C74" s="2">
        <v>181</v>
      </c>
      <c r="D74" s="2">
        <f t="shared" si="3"/>
        <v>552</v>
      </c>
      <c r="E74" s="2">
        <f t="shared" si="4"/>
        <v>-190</v>
      </c>
      <c r="F74" s="6">
        <f t="shared" si="5"/>
        <v>2.0497237569060776</v>
      </c>
    </row>
    <row r="75" spans="1:6" x14ac:dyDescent="0.25">
      <c r="A75" s="11" t="s">
        <v>117</v>
      </c>
      <c r="B75" s="2">
        <v>290</v>
      </c>
      <c r="C75" s="2">
        <v>202</v>
      </c>
      <c r="D75" s="2">
        <f t="shared" si="3"/>
        <v>492</v>
      </c>
      <c r="E75" s="2">
        <f t="shared" si="4"/>
        <v>-88</v>
      </c>
      <c r="F75" s="6">
        <f t="shared" si="5"/>
        <v>1.4356435643564356</v>
      </c>
    </row>
    <row r="76" spans="1:6" x14ac:dyDescent="0.25">
      <c r="A76" s="11" t="s">
        <v>118</v>
      </c>
      <c r="B76" s="2">
        <v>273</v>
      </c>
      <c r="C76" s="2">
        <v>202</v>
      </c>
      <c r="D76" s="2">
        <f t="shared" si="3"/>
        <v>475</v>
      </c>
      <c r="E76" s="2">
        <f t="shared" si="4"/>
        <v>-71</v>
      </c>
      <c r="F76" s="6">
        <f t="shared" si="5"/>
        <v>1.3514851485148516</v>
      </c>
    </row>
    <row r="77" spans="1:6" x14ac:dyDescent="0.25">
      <c r="A77" s="11" t="s">
        <v>119</v>
      </c>
      <c r="B77" s="2">
        <v>356</v>
      </c>
      <c r="C77" s="2">
        <v>133</v>
      </c>
      <c r="D77" s="2">
        <f t="shared" si="3"/>
        <v>489</v>
      </c>
      <c r="E77" s="2">
        <f t="shared" si="4"/>
        <v>-223</v>
      </c>
      <c r="F77" s="6">
        <f t="shared" si="5"/>
        <v>2.6766917293233083</v>
      </c>
    </row>
    <row r="78" spans="1:6" x14ac:dyDescent="0.25">
      <c r="A78" s="11" t="s">
        <v>120</v>
      </c>
      <c r="B78" s="2">
        <v>219</v>
      </c>
      <c r="C78" s="2">
        <v>172</v>
      </c>
      <c r="D78" s="2">
        <f t="shared" si="3"/>
        <v>391</v>
      </c>
      <c r="E78" s="2">
        <f t="shared" si="4"/>
        <v>-47</v>
      </c>
      <c r="F78" s="6">
        <f t="shared" si="5"/>
        <v>1.2732558139534884</v>
      </c>
    </row>
    <row r="79" spans="1:6" x14ac:dyDescent="0.25">
      <c r="A79" s="11" t="s">
        <v>121</v>
      </c>
      <c r="B79" s="2">
        <v>129</v>
      </c>
      <c r="C79" s="2">
        <v>117</v>
      </c>
      <c r="D79" s="2">
        <f t="shared" si="3"/>
        <v>246</v>
      </c>
      <c r="E79" s="2">
        <f t="shared" si="4"/>
        <v>-12</v>
      </c>
      <c r="F79" s="6">
        <f t="shared" si="5"/>
        <v>1.1025641025641026</v>
      </c>
    </row>
    <row r="80" spans="1:6" x14ac:dyDescent="0.25">
      <c r="A80" s="11" t="s">
        <v>122</v>
      </c>
      <c r="B80" s="2">
        <v>119</v>
      </c>
      <c r="C80" s="2">
        <v>77</v>
      </c>
      <c r="D80" s="2">
        <f t="shared" si="3"/>
        <v>196</v>
      </c>
      <c r="E80" s="2">
        <f t="shared" si="4"/>
        <v>-42</v>
      </c>
      <c r="F80" s="6">
        <f t="shared" si="5"/>
        <v>1.5454545454545454</v>
      </c>
    </row>
    <row r="81" spans="1:6" x14ac:dyDescent="0.25">
      <c r="A81" s="4" t="s">
        <v>8</v>
      </c>
      <c r="B81" s="5">
        <f>SUM(B4:B80)</f>
        <v>21595</v>
      </c>
      <c r="C81" s="5">
        <f>SUM(C4:C80)</f>
        <v>12690</v>
      </c>
      <c r="D81" s="5">
        <f t="shared" si="3"/>
        <v>34285</v>
      </c>
      <c r="E81" s="5">
        <f t="shared" si="4"/>
        <v>-8905</v>
      </c>
      <c r="F81" s="6">
        <f t="shared" si="5"/>
        <v>1.7017336485421592</v>
      </c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E20" sqref="E20"/>
    </sheetView>
  </sheetViews>
  <sheetFormatPr defaultRowHeight="15" x14ac:dyDescent="0.25"/>
  <cols>
    <col min="1" max="1" width="15.71093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2" t="s">
        <v>126</v>
      </c>
      <c r="B1" s="12"/>
      <c r="C1" s="12"/>
      <c r="D1" s="12"/>
      <c r="E1" s="12"/>
      <c r="F1" s="12"/>
      <c r="G1" s="1"/>
    </row>
    <row r="2" spans="1:7" x14ac:dyDescent="0.25">
      <c r="A2" s="13"/>
      <c r="B2" s="13"/>
      <c r="C2" s="13"/>
      <c r="D2" s="13"/>
      <c r="E2" s="13"/>
      <c r="F2" s="13"/>
      <c r="G2" s="1"/>
    </row>
    <row r="3" spans="1:7" x14ac:dyDescent="0.25">
      <c r="A3" s="4" t="s">
        <v>20</v>
      </c>
      <c r="B3" s="7" t="s">
        <v>0</v>
      </c>
      <c r="C3" s="7" t="s">
        <v>10</v>
      </c>
      <c r="D3" s="7" t="s">
        <v>37</v>
      </c>
      <c r="E3" s="7" t="s">
        <v>23</v>
      </c>
      <c r="F3" s="7" t="s">
        <v>36</v>
      </c>
    </row>
    <row r="4" spans="1:7" x14ac:dyDescent="0.25">
      <c r="A4" s="4" t="s">
        <v>11</v>
      </c>
      <c r="B4" s="8">
        <v>49</v>
      </c>
      <c r="C4" s="8">
        <v>51</v>
      </c>
      <c r="D4" s="8">
        <f>SUM(B4:C4)</f>
        <v>100</v>
      </c>
      <c r="E4" s="8">
        <f>C4-B4</f>
        <v>2</v>
      </c>
      <c r="F4" s="9">
        <f>B4/C4</f>
        <v>0.96078431372549022</v>
      </c>
    </row>
    <row r="5" spans="1:7" x14ac:dyDescent="0.25">
      <c r="A5" s="4" t="s">
        <v>12</v>
      </c>
      <c r="B5" s="8">
        <v>768</v>
      </c>
      <c r="C5" s="8">
        <v>888</v>
      </c>
      <c r="D5" s="8">
        <f t="shared" ref="D5:D10" si="0">SUM(B5:C5)</f>
        <v>1656</v>
      </c>
      <c r="E5" s="8">
        <f t="shared" ref="E5:E10" si="1">C5-B5</f>
        <v>120</v>
      </c>
      <c r="F5" s="9">
        <f t="shared" ref="F5:F10" si="2">B5/C5</f>
        <v>0.86486486486486491</v>
      </c>
    </row>
    <row r="6" spans="1:7" x14ac:dyDescent="0.25">
      <c r="A6" s="4" t="s">
        <v>13</v>
      </c>
      <c r="B6" s="8">
        <v>10817</v>
      </c>
      <c r="C6" s="8">
        <v>4913</v>
      </c>
      <c r="D6" s="8">
        <f t="shared" si="0"/>
        <v>15730</v>
      </c>
      <c r="E6" s="8">
        <f t="shared" si="1"/>
        <v>-5904</v>
      </c>
      <c r="F6" s="9">
        <f t="shared" si="2"/>
        <v>2.2017097496438023</v>
      </c>
    </row>
    <row r="7" spans="1:7" x14ac:dyDescent="0.25">
      <c r="A7" s="4" t="s">
        <v>123</v>
      </c>
      <c r="B7" s="8">
        <v>7423</v>
      </c>
      <c r="C7" s="8">
        <v>4833</v>
      </c>
      <c r="D7" s="8">
        <v>15072</v>
      </c>
      <c r="E7" s="8">
        <v>-3992</v>
      </c>
      <c r="F7" s="9">
        <f t="shared" si="2"/>
        <v>1.5358990275191393</v>
      </c>
    </row>
    <row r="8" spans="1:7" x14ac:dyDescent="0.25">
      <c r="A8" s="4" t="s">
        <v>14</v>
      </c>
      <c r="B8" s="8">
        <v>133</v>
      </c>
      <c r="C8" s="8">
        <v>101</v>
      </c>
      <c r="D8" s="8">
        <f t="shared" si="0"/>
        <v>234</v>
      </c>
      <c r="E8" s="8">
        <f t="shared" si="1"/>
        <v>-32</v>
      </c>
      <c r="F8" s="9">
        <f t="shared" si="2"/>
        <v>1.3168316831683169</v>
      </c>
    </row>
    <row r="9" spans="1:7" x14ac:dyDescent="0.25">
      <c r="A9" s="4" t="s">
        <v>15</v>
      </c>
      <c r="B9" s="8">
        <v>2405</v>
      </c>
      <c r="C9" s="8">
        <v>1904</v>
      </c>
      <c r="D9" s="8">
        <f t="shared" si="0"/>
        <v>4309</v>
      </c>
      <c r="E9" s="8">
        <f t="shared" si="1"/>
        <v>-501</v>
      </c>
      <c r="F9" s="9">
        <f t="shared" si="2"/>
        <v>1.2631302521008403</v>
      </c>
    </row>
    <row r="10" spans="1:7" x14ac:dyDescent="0.25">
      <c r="A10" s="4" t="s">
        <v>8</v>
      </c>
      <c r="B10" s="7">
        <f>SUM(B4:B9)</f>
        <v>21595</v>
      </c>
      <c r="C10" s="7">
        <f>SUM(C4:C9)</f>
        <v>12690</v>
      </c>
      <c r="D10" s="7">
        <f t="shared" si="0"/>
        <v>34285</v>
      </c>
      <c r="E10" s="7">
        <f t="shared" si="1"/>
        <v>-8905</v>
      </c>
      <c r="F10" s="9">
        <f t="shared" si="2"/>
        <v>1.7017336485421592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G9" sqref="G9"/>
    </sheetView>
  </sheetViews>
  <sheetFormatPr defaultRowHeight="15" x14ac:dyDescent="0.25"/>
  <cols>
    <col min="1" max="1" width="11.1406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9.28515625" bestFit="1" customWidth="1"/>
  </cols>
  <sheetData>
    <row r="1" spans="1:6" x14ac:dyDescent="0.25">
      <c r="A1" s="12" t="s">
        <v>126</v>
      </c>
      <c r="B1" s="12"/>
      <c r="C1" s="12"/>
      <c r="D1" s="12"/>
      <c r="E1" s="12"/>
      <c r="F1" s="12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4" t="s">
        <v>21</v>
      </c>
      <c r="B3" s="7" t="s">
        <v>0</v>
      </c>
      <c r="C3" s="7" t="s">
        <v>10</v>
      </c>
      <c r="D3" s="7" t="s">
        <v>37</v>
      </c>
      <c r="E3" s="7" t="s">
        <v>23</v>
      </c>
      <c r="F3" s="7" t="s">
        <v>36</v>
      </c>
    </row>
    <row r="4" spans="1:6" x14ac:dyDescent="0.25">
      <c r="A4" s="4" t="s">
        <v>16</v>
      </c>
      <c r="B4" s="8">
        <v>3472</v>
      </c>
      <c r="C4" s="8">
        <v>3005</v>
      </c>
      <c r="D4" s="8">
        <f>SUM(B4:C4)</f>
        <v>6477</v>
      </c>
      <c r="E4" s="8">
        <f>C4-B4</f>
        <v>-467</v>
      </c>
      <c r="F4" s="9">
        <f>B4/C4</f>
        <v>1.1554076539101497</v>
      </c>
    </row>
    <row r="5" spans="1:6" x14ac:dyDescent="0.25">
      <c r="A5" s="4" t="s">
        <v>17</v>
      </c>
      <c r="B5" s="8">
        <v>18123</v>
      </c>
      <c r="C5" s="8">
        <v>9685</v>
      </c>
      <c r="D5" s="8">
        <f t="shared" ref="D5:D6" si="0">SUM(B5:C5)</f>
        <v>27808</v>
      </c>
      <c r="E5" s="8">
        <f t="shared" ref="E5:E6" si="1">C5-B5</f>
        <v>-8438</v>
      </c>
      <c r="F5" s="9">
        <f t="shared" ref="F5:F6" si="2">B5/C5</f>
        <v>1.8712441920495613</v>
      </c>
    </row>
    <row r="6" spans="1:6" x14ac:dyDescent="0.25">
      <c r="A6" s="4" t="s">
        <v>8</v>
      </c>
      <c r="B6" s="7">
        <f>SUM(B4:B5)</f>
        <v>21595</v>
      </c>
      <c r="C6" s="7">
        <f>SUM(C4:C5)</f>
        <v>12690</v>
      </c>
      <c r="D6" s="7">
        <f t="shared" si="0"/>
        <v>34285</v>
      </c>
      <c r="E6" s="7">
        <f t="shared" si="1"/>
        <v>-8905</v>
      </c>
      <c r="F6" s="9">
        <f t="shared" si="2"/>
        <v>1.7017336485421592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J10" sqref="J10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2" t="s">
        <v>126</v>
      </c>
      <c r="B1" s="12"/>
      <c r="C1" s="12"/>
      <c r="D1" s="12"/>
      <c r="E1" s="12"/>
      <c r="F1" s="12"/>
    </row>
    <row r="2" spans="1:6" x14ac:dyDescent="0.25">
      <c r="A2" s="12"/>
      <c r="B2" s="12"/>
      <c r="C2" s="12"/>
      <c r="D2" s="12"/>
      <c r="E2" s="12"/>
      <c r="F2" s="12"/>
    </row>
    <row r="3" spans="1:6" x14ac:dyDescent="0.25">
      <c r="A3" s="4" t="s">
        <v>22</v>
      </c>
      <c r="B3" s="7" t="s">
        <v>0</v>
      </c>
      <c r="C3" s="7" t="s">
        <v>10</v>
      </c>
      <c r="D3" s="7" t="s">
        <v>37</v>
      </c>
      <c r="E3" s="7" t="s">
        <v>23</v>
      </c>
      <c r="F3" s="7" t="s">
        <v>36</v>
      </c>
    </row>
    <row r="4" spans="1:6" x14ac:dyDescent="0.25">
      <c r="A4" s="4" t="s">
        <v>38</v>
      </c>
      <c r="B4" s="8">
        <v>0</v>
      </c>
      <c r="C4" s="8">
        <v>0</v>
      </c>
      <c r="D4" s="8">
        <f>SUM(B4:C4)</f>
        <v>0</v>
      </c>
      <c r="E4" s="8">
        <f>C4-B4</f>
        <v>0</v>
      </c>
      <c r="F4" s="9" t="str">
        <f>IF(C4=0,"**.*",(B4/C4))</f>
        <v>**.*</v>
      </c>
    </row>
    <row r="5" spans="1:6" x14ac:dyDescent="0.25">
      <c r="A5" s="4" t="s">
        <v>39</v>
      </c>
      <c r="B5" s="8">
        <v>784</v>
      </c>
      <c r="C5" s="8">
        <v>741</v>
      </c>
      <c r="D5" s="8">
        <f t="shared" ref="D5:D10" si="0">SUM(B5:C5)</f>
        <v>1525</v>
      </c>
      <c r="E5" s="8">
        <f t="shared" ref="E5:E10" si="1">C5-B5</f>
        <v>-43</v>
      </c>
      <c r="F5" s="9">
        <f t="shared" ref="F5:F10" si="2">IF(C5=0,"**.*",(B5/C5))</f>
        <v>1.058029689608637</v>
      </c>
    </row>
    <row r="6" spans="1:6" x14ac:dyDescent="0.25">
      <c r="A6" s="4" t="s">
        <v>40</v>
      </c>
      <c r="B6" s="8">
        <v>4343</v>
      </c>
      <c r="C6" s="8">
        <v>3485</v>
      </c>
      <c r="D6" s="8">
        <f t="shared" si="0"/>
        <v>7828</v>
      </c>
      <c r="E6" s="8">
        <f t="shared" si="1"/>
        <v>-858</v>
      </c>
      <c r="F6" s="9">
        <f t="shared" si="2"/>
        <v>1.2461979913916785</v>
      </c>
    </row>
    <row r="7" spans="1:6" x14ac:dyDescent="0.25">
      <c r="A7" s="4" t="s">
        <v>41</v>
      </c>
      <c r="B7" s="8">
        <v>10369</v>
      </c>
      <c r="C7" s="8">
        <v>5272</v>
      </c>
      <c r="D7" s="8">
        <f t="shared" si="0"/>
        <v>15641</v>
      </c>
      <c r="E7" s="8">
        <f t="shared" si="1"/>
        <v>-5097</v>
      </c>
      <c r="F7" s="9">
        <f t="shared" si="2"/>
        <v>1.9668057663125948</v>
      </c>
    </row>
    <row r="8" spans="1:6" x14ac:dyDescent="0.25">
      <c r="A8" s="4" t="s">
        <v>42</v>
      </c>
      <c r="B8" s="8">
        <v>5498</v>
      </c>
      <c r="C8" s="8">
        <v>2744</v>
      </c>
      <c r="D8" s="8">
        <f t="shared" si="0"/>
        <v>8242</v>
      </c>
      <c r="E8" s="8">
        <f t="shared" si="1"/>
        <v>-2754</v>
      </c>
      <c r="F8" s="9">
        <f t="shared" si="2"/>
        <v>2.0036443148688048</v>
      </c>
    </row>
    <row r="9" spans="1:6" x14ac:dyDescent="0.25">
      <c r="A9" s="4" t="s">
        <v>43</v>
      </c>
      <c r="B9" s="8">
        <v>601</v>
      </c>
      <c r="C9" s="8">
        <v>448</v>
      </c>
      <c r="D9" s="8">
        <f t="shared" si="0"/>
        <v>1049</v>
      </c>
      <c r="E9" s="8">
        <f t="shared" si="1"/>
        <v>-153</v>
      </c>
      <c r="F9" s="9">
        <f t="shared" si="2"/>
        <v>1.3415178571428572</v>
      </c>
    </row>
    <row r="10" spans="1:6" x14ac:dyDescent="0.25">
      <c r="A10" s="4" t="s">
        <v>8</v>
      </c>
      <c r="B10" s="7">
        <f>SUM(B4:B9)</f>
        <v>21595</v>
      </c>
      <c r="C10" s="7">
        <f>SUM(C4:C9)</f>
        <v>12690</v>
      </c>
      <c r="D10" s="7">
        <f t="shared" si="0"/>
        <v>34285</v>
      </c>
      <c r="E10" s="7">
        <f t="shared" si="1"/>
        <v>-8905</v>
      </c>
      <c r="F10" s="9">
        <f t="shared" si="2"/>
        <v>1.7017336485421592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Total</vt:lpstr>
      <vt:lpstr>Boro</vt:lpstr>
      <vt:lpstr>PCT</vt:lpstr>
      <vt:lpstr>Race</vt:lpstr>
      <vt:lpstr>Sex</vt:lpstr>
      <vt:lpstr>Age</vt:lpstr>
      <vt:lpstr>PCT!Print_Titles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CAPPS-02</dc:creator>
  <cp:lastModifiedBy>SCARAZZINI, DANTE</cp:lastModifiedBy>
  <cp:lastPrinted>2018-05-08T16:20:21Z</cp:lastPrinted>
  <dcterms:created xsi:type="dcterms:W3CDTF">2016-07-22T11:47:05Z</dcterms:created>
  <dcterms:modified xsi:type="dcterms:W3CDTF">2018-05-08T16:20:27Z</dcterms:modified>
</cp:coreProperties>
</file>