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sktop\"/>
    </mc:Choice>
  </mc:AlternateContent>
  <bookViews>
    <workbookView xWindow="720" yWindow="360" windowWidth="27555" windowHeight="12060"/>
  </bookViews>
  <sheets>
    <sheet name="Total" sheetId="1" r:id="rId1"/>
    <sheet name="Boro" sheetId="2" r:id="rId2"/>
    <sheet name="PCT" sheetId="3" r:id="rId3"/>
    <sheet name="Race" sheetId="5" r:id="rId4"/>
    <sheet name="Sex" sheetId="4" r:id="rId5"/>
    <sheet name="Age" sheetId="6" r:id="rId6"/>
  </sheets>
  <definedNames>
    <definedName name="crime">Total!$N$4:$O$19</definedName>
    <definedName name="crime3">#REF!</definedName>
    <definedName name="crime4">#REF!</definedName>
  </definedNames>
  <calcPr calcId="152511"/>
</workbook>
</file>

<file path=xl/calcChain.xml><?xml version="1.0" encoding="utf-8"?>
<calcChain xmlns="http://schemas.openxmlformats.org/spreadsheetml/2006/main">
  <c r="D6" i="6" l="1"/>
  <c r="D7" i="6"/>
  <c r="D8" i="6"/>
  <c r="D9" i="6"/>
  <c r="C26" i="1"/>
  <c r="B26" i="1"/>
  <c r="D26" i="1" s="1"/>
  <c r="F26" i="1" l="1"/>
  <c r="E26" i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4" i="3"/>
  <c r="C9" i="2"/>
  <c r="B9" i="2"/>
  <c r="F25" i="1" l="1"/>
  <c r="E25" i="1"/>
  <c r="D25" i="1"/>
  <c r="C10" i="6"/>
  <c r="B10" i="6"/>
  <c r="F9" i="6"/>
  <c r="E9" i="6"/>
  <c r="F8" i="6"/>
  <c r="E8" i="6"/>
  <c r="F7" i="6"/>
  <c r="E7" i="6"/>
  <c r="F6" i="6"/>
  <c r="E6" i="6"/>
  <c r="F5" i="6"/>
  <c r="E5" i="6"/>
  <c r="D5" i="6"/>
  <c r="F4" i="6"/>
  <c r="E4" i="6"/>
  <c r="D4" i="6"/>
  <c r="C6" i="4"/>
  <c r="B6" i="4"/>
  <c r="F5" i="4"/>
  <c r="E5" i="4"/>
  <c r="D5" i="4"/>
  <c r="F4" i="4"/>
  <c r="E4" i="4"/>
  <c r="D4" i="4"/>
  <c r="C11" i="5"/>
  <c r="B11" i="5"/>
  <c r="E6" i="4" l="1"/>
  <c r="F6" i="4"/>
  <c r="D10" i="6"/>
  <c r="F10" i="6"/>
  <c r="E10" i="6"/>
  <c r="D6" i="4"/>
  <c r="F11" i="5"/>
  <c r="E11" i="5"/>
  <c r="D11" i="5"/>
  <c r="F10" i="5"/>
  <c r="E10" i="5"/>
  <c r="D10" i="5"/>
  <c r="F9" i="5"/>
  <c r="E9" i="5"/>
  <c r="D9" i="5"/>
  <c r="F8" i="5"/>
  <c r="E8" i="5"/>
  <c r="D8" i="5"/>
  <c r="F7" i="5"/>
  <c r="E7" i="5"/>
  <c r="D7" i="5"/>
  <c r="F6" i="5"/>
  <c r="E6" i="5"/>
  <c r="D6" i="5"/>
  <c r="F5" i="5"/>
  <c r="E5" i="5"/>
  <c r="D5" i="5"/>
  <c r="F4" i="5"/>
  <c r="E4" i="5"/>
  <c r="D4" i="5"/>
  <c r="C81" i="3"/>
  <c r="B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E4" i="3"/>
  <c r="D4" i="3"/>
  <c r="F9" i="2"/>
  <c r="E9" i="2"/>
  <c r="D9" i="2"/>
  <c r="F8" i="2"/>
  <c r="E8" i="2"/>
  <c r="D8" i="2"/>
  <c r="F7" i="2"/>
  <c r="E7" i="2"/>
  <c r="D7" i="2"/>
  <c r="F6" i="2"/>
  <c r="E6" i="2"/>
  <c r="D6" i="2"/>
  <c r="F5" i="2"/>
  <c r="E5" i="2"/>
  <c r="D5" i="2"/>
  <c r="F4" i="2"/>
  <c r="E4" i="2"/>
  <c r="D4" i="2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F4" i="1"/>
  <c r="E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4" i="1"/>
  <c r="F81" i="3" l="1"/>
  <c r="D81" i="3"/>
  <c r="E81" i="3"/>
</calcChain>
</file>

<file path=xl/sharedStrings.xml><?xml version="1.0" encoding="utf-8"?>
<sst xmlns="http://schemas.openxmlformats.org/spreadsheetml/2006/main" count="167" uniqueCount="136">
  <si>
    <t>PL 1200001-ASLT W/INT CAUSES PHYS INJURY</t>
  </si>
  <si>
    <t>PL 1651503-INTENT/FRAUD OBT TRANS W/O PAY</t>
  </si>
  <si>
    <t>LOC000000V-VIOL OF LOCAL LAW VIOL</t>
  </si>
  <si>
    <t>PL 1552500-PETIT LARCENY</t>
  </si>
  <si>
    <t>PL 2200300-CRIM POSS CONTRL SUBST-7TH</t>
  </si>
  <si>
    <t>VTL0511001-AGGRAVATED UNLIC OPER/MV-3RD</t>
  </si>
  <si>
    <t>PL 2214000-CRIM SALE MARIHUANA-4TH</t>
  </si>
  <si>
    <t xml:space="preserve">VTL11920U2-OPER MV .08 OF 1% ALCOHOL-1ST </t>
  </si>
  <si>
    <t>PL 1450001-CRIM MIS:INTENT DAMAGE PROPRTY</t>
  </si>
  <si>
    <t>PL 1201401-MENACING-2ND:WEAPON</t>
  </si>
  <si>
    <t>PL 1401000-CRIMINAL TRESPASS-3RD</t>
  </si>
  <si>
    <t>PL 2650101-CRIM POSS WEAP-4TH:FIREARM/WEP</t>
  </si>
  <si>
    <t xml:space="preserve">VTL11920U3-DWI- 1ST OFFENSE              </t>
  </si>
  <si>
    <t>Total</t>
  </si>
  <si>
    <t>Difference</t>
  </si>
  <si>
    <t>Non DAT Rate</t>
  </si>
  <si>
    <t>Non DAT Arrests</t>
  </si>
  <si>
    <t>DAT Arrests</t>
  </si>
  <si>
    <t>Non DAT Totals</t>
  </si>
  <si>
    <t>DAT Totals</t>
  </si>
  <si>
    <t>Total Arrests</t>
  </si>
  <si>
    <t>Boro</t>
  </si>
  <si>
    <t>Non Dat Arrests</t>
  </si>
  <si>
    <t>BRONX</t>
  </si>
  <si>
    <t>BROOKLYN</t>
  </si>
  <si>
    <t>MANHATTAN</t>
  </si>
  <si>
    <t>QUEENS</t>
  </si>
  <si>
    <t>STATEN ISLAND</t>
  </si>
  <si>
    <t>Grand Total</t>
  </si>
  <si>
    <t>PCT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</si>
  <si>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</si>
  <si>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</si>
  <si>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</si>
  <si>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</si>
  <si>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</si>
  <si>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</si>
  <si>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</si>
  <si>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</si>
  <si>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</si>
  <si>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</si>
  <si>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</si>
  <si>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</si>
  <si>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</si>
  <si>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</si>
  <si>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</si>
  <si>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</si>
  <si>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</si>
  <si>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</si>
  <si>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</si>
  <si>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</si>
  <si>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</si>
  <si>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</si>
  <si>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</si>
  <si>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</si>
  <si>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</si>
  <si>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</si>
  <si>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</si>
  <si>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</si>
  <si>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</si>
  <si>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</si>
  <si>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</si>
  <si>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</si>
  <si>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</si>
  <si>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</si>
  <si>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</si>
  <si>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</si>
  <si>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</si>
  <si>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</si>
  <si>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</si>
  <si>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</si>
  <si>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</si>
  <si>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</si>
  <si>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</si>
  <si>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</si>
  <si>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</si>
  <si>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</si>
  <si>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</si>
  <si>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</si>
  <si>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</si>
  <si>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</si>
  <si>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</si>
  <si>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</si>
  <si>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</si>
  <si>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</si>
  <si>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</si>
  <si>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</si>
  <si>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</si>
  <si>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</si>
  <si>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</si>
  <si>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</si>
  <si>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</si>
  <si>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</si>
  <si>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</si>
  <si>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</si>
  <si>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</si>
  <si>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</si>
  <si>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</si>
  <si>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</si>
  <si>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</si>
  <si>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</si>
  <si>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</si>
  <si>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</si>
  <si>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</si>
  <si>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</si>
  <si>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</si>
  <si>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</si>
  <si>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</si>
  <si>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Race</t>
  </si>
  <si>
    <t>AMER IND</t>
  </si>
  <si>
    <t>ASIAN/PAC.ISL</t>
  </si>
  <si>
    <t>BLACK</t>
  </si>
  <si>
    <t>BLACK HISPANIC</t>
  </si>
  <si>
    <t>UNKNOWN</t>
  </si>
  <si>
    <t>WHITE</t>
  </si>
  <si>
    <t>WHITE HISPANIC</t>
  </si>
  <si>
    <t>Sex</t>
  </si>
  <si>
    <t>FEMALE</t>
  </si>
  <si>
    <t>MALE</t>
  </si>
  <si>
    <t>Age</t>
  </si>
  <si>
    <t>0 - 9</t>
  </si>
  <si>
    <t>10 - 17</t>
  </si>
  <si>
    <t>18 - 24</t>
  </si>
  <si>
    <t>25 - 40</t>
  </si>
  <si>
    <t>41 - 59</t>
  </si>
  <si>
    <t>60+</t>
  </si>
  <si>
    <t>PL 1950500-OBSTRUCT GOVERNMENTL ADMIN-2ND</t>
  </si>
  <si>
    <t>PL 2211001-C/P MARIHUANA-5TH:PUBLIC PLACE</t>
  </si>
  <si>
    <t>PL 1654000-CRIM POSSESSION STOLN PROP-5TH</t>
  </si>
  <si>
    <t>Non DAT Arrests 1Q 2013</t>
  </si>
  <si>
    <t>Non DAT and DAT Arrest Analysis 1Q 2013</t>
  </si>
  <si>
    <t>PL 1401500-CRIMINAL TRESPASS-2ND</t>
  </si>
  <si>
    <t>VTL051101A-AGGRAVATED UNLIC OPER VEH-3RD</t>
  </si>
  <si>
    <t>PL 2053000-RESISTING ARREST</t>
  </si>
  <si>
    <t>PL 2403001-AGG HAR-2ND:COMUNICATE/ALARM</t>
  </si>
  <si>
    <t>PL 2155003-CRIM CONTEMPT-2ND:DISOBEY CRT</t>
  </si>
  <si>
    <t>LOC00000UM-VIOL OF LOCAL LAW MISD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</si>
</sst>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I14" sqref="I14"/>
    </sheetView>
  </sheetViews>
  <sheetFormatPr defaultRowHeight="15" x14ac:dyDescent="0.25"/>
  <cols>
    <col min="1" max="1" width="46.7109375" bestFit="1" customWidth="1"/>
    <col min="2" max="2" width="15.5703125" bestFit="1" customWidth="1"/>
    <col min="3" max="3" width="11.28515625" bestFit="1" customWidth="1"/>
    <col min="4" max="4" width="13.28515625" bestFit="1" customWidth="1"/>
    <col min="5" max="5" width="10.42578125" bestFit="1" customWidth="1"/>
    <col min="6" max="6" width="13.28515625" bestFit="1" customWidth="1"/>
    <col min="9" max="9" width="44.85546875" bestFit="1" customWidth="1"/>
    <col min="14" max="14" width="11.7109375" bestFit="1" customWidth="1"/>
  </cols>
  <sheetData>
    <row r="1" spans="1:6" x14ac:dyDescent="0.25">
      <c r="A1" s="11" t="s">
        <v>129</v>
      </c>
      <c r="B1" s="11"/>
      <c r="C1" s="11"/>
      <c r="D1" s="11"/>
      <c r="E1" s="11"/>
      <c r="F1" s="11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2" t="s">
        <v>128</v>
      </c>
      <c r="B3" s="3" t="s">
        <v>18</v>
      </c>
      <c r="C3" s="3" t="s">
        <v>19</v>
      </c>
      <c r="D3" s="3" t="s">
        <v>20</v>
      </c>
      <c r="E3" s="3" t="s">
        <v>14</v>
      </c>
      <c r="F3" s="3" t="s">
        <v>15</v>
      </c>
    </row>
    <row r="4" spans="1:6" x14ac:dyDescent="0.25">
      <c r="A4" s="2" t="s">
        <v>0</v>
      </c>
      <c r="B4" s="1">
        <v>6354</v>
      </c>
      <c r="C4" s="1">
        <v>940</v>
      </c>
      <c r="D4" s="1">
        <f>SUM(B4:C4)</f>
        <v>7294</v>
      </c>
      <c r="E4" s="1">
        <f>C4-B4</f>
        <v>-5414</v>
      </c>
      <c r="F4" s="4">
        <f>IF(C4=0,"**.*",(B4/C4))</f>
        <v>6.7595744680851064</v>
      </c>
    </row>
    <row r="5" spans="1:6" x14ac:dyDescent="0.25">
      <c r="A5" s="2" t="s">
        <v>1</v>
      </c>
      <c r="B5" s="1">
        <v>5625</v>
      </c>
      <c r="C5" s="1">
        <v>3175</v>
      </c>
      <c r="D5" s="1">
        <f t="shared" ref="D5:D26" si="0">SUM(B5:C5)</f>
        <v>8800</v>
      </c>
      <c r="E5" s="1">
        <f t="shared" ref="E5:E26" si="1">C5-B5</f>
        <v>-2450</v>
      </c>
      <c r="F5" s="4">
        <f t="shared" ref="F5:F26" si="2">IF(C5=0,"**.*",(B5/C5))</f>
        <v>1.7716535433070866</v>
      </c>
    </row>
    <row r="6" spans="1:6" x14ac:dyDescent="0.25">
      <c r="A6" s="2" t="s">
        <v>2</v>
      </c>
      <c r="B6" s="1">
        <v>4941</v>
      </c>
      <c r="C6" s="1">
        <v>938</v>
      </c>
      <c r="D6" s="1">
        <f t="shared" si="0"/>
        <v>5879</v>
      </c>
      <c r="E6" s="1">
        <f t="shared" si="1"/>
        <v>-4003</v>
      </c>
      <c r="F6" s="4">
        <f t="shared" si="2"/>
        <v>5.2675906183368868</v>
      </c>
    </row>
    <row r="7" spans="1:6" x14ac:dyDescent="0.25">
      <c r="A7" s="2" t="s">
        <v>4</v>
      </c>
      <c r="B7" s="1">
        <v>3845</v>
      </c>
      <c r="C7" s="1">
        <v>1461</v>
      </c>
      <c r="D7" s="1">
        <f t="shared" si="0"/>
        <v>5306</v>
      </c>
      <c r="E7" s="1">
        <f t="shared" si="1"/>
        <v>-2384</v>
      </c>
      <c r="F7" s="4">
        <f t="shared" si="2"/>
        <v>2.6317590691307324</v>
      </c>
    </row>
    <row r="8" spans="1:6" x14ac:dyDescent="0.25">
      <c r="A8" s="2" t="s">
        <v>126</v>
      </c>
      <c r="B8" s="1">
        <v>3484</v>
      </c>
      <c r="C8" s="1">
        <v>3970</v>
      </c>
      <c r="D8" s="1">
        <f t="shared" si="0"/>
        <v>7454</v>
      </c>
      <c r="E8" s="1">
        <f t="shared" si="1"/>
        <v>486</v>
      </c>
      <c r="F8" s="4">
        <f t="shared" si="2"/>
        <v>0.87758186397984883</v>
      </c>
    </row>
    <row r="9" spans="1:6" x14ac:dyDescent="0.25">
      <c r="A9" s="2" t="s">
        <v>127</v>
      </c>
      <c r="B9" s="1">
        <v>2738</v>
      </c>
      <c r="C9" s="1">
        <v>2095</v>
      </c>
      <c r="D9" s="1">
        <f t="shared" si="0"/>
        <v>4833</v>
      </c>
      <c r="E9" s="1">
        <f t="shared" si="1"/>
        <v>-643</v>
      </c>
      <c r="F9" s="4">
        <f t="shared" si="2"/>
        <v>1.3069212410501194</v>
      </c>
    </row>
    <row r="10" spans="1:6" x14ac:dyDescent="0.25">
      <c r="A10" s="2" t="s">
        <v>5</v>
      </c>
      <c r="B10" s="1">
        <v>2087</v>
      </c>
      <c r="C10" s="1">
        <v>2645</v>
      </c>
      <c r="D10" s="1">
        <f t="shared" si="0"/>
        <v>4732</v>
      </c>
      <c r="E10" s="1">
        <f t="shared" si="1"/>
        <v>558</v>
      </c>
      <c r="F10" s="4">
        <f t="shared" si="2"/>
        <v>0.7890359168241966</v>
      </c>
    </row>
    <row r="11" spans="1:6" x14ac:dyDescent="0.25">
      <c r="A11" s="2" t="s">
        <v>8</v>
      </c>
      <c r="B11" s="1">
        <v>1476</v>
      </c>
      <c r="C11" s="1">
        <v>283</v>
      </c>
      <c r="D11" s="1">
        <f t="shared" si="0"/>
        <v>1759</v>
      </c>
      <c r="E11" s="1">
        <f t="shared" si="1"/>
        <v>-1193</v>
      </c>
      <c r="F11" s="4">
        <f t="shared" si="2"/>
        <v>5.2155477031802118</v>
      </c>
    </row>
    <row r="12" spans="1:6" x14ac:dyDescent="0.25">
      <c r="A12" s="2" t="s">
        <v>125</v>
      </c>
      <c r="B12" s="1">
        <v>1324</v>
      </c>
      <c r="C12" s="1">
        <v>9</v>
      </c>
      <c r="D12" s="1">
        <f t="shared" si="0"/>
        <v>1333</v>
      </c>
      <c r="E12" s="1">
        <f t="shared" si="1"/>
        <v>-1315</v>
      </c>
      <c r="F12" s="4">
        <f t="shared" si="2"/>
        <v>147.11111111111111</v>
      </c>
    </row>
    <row r="13" spans="1:6" x14ac:dyDescent="0.25">
      <c r="A13" s="2" t="s">
        <v>6</v>
      </c>
      <c r="B13" s="1">
        <v>1254</v>
      </c>
      <c r="C13" s="1">
        <v>2</v>
      </c>
      <c r="D13" s="1">
        <f t="shared" si="0"/>
        <v>1256</v>
      </c>
      <c r="E13" s="1">
        <f t="shared" si="1"/>
        <v>-1252</v>
      </c>
      <c r="F13" s="4">
        <f t="shared" si="2"/>
        <v>627</v>
      </c>
    </row>
    <row r="14" spans="1:6" x14ac:dyDescent="0.25">
      <c r="A14" s="2" t="s">
        <v>7</v>
      </c>
      <c r="B14" s="1">
        <v>1169</v>
      </c>
      <c r="C14" s="1">
        <v>2</v>
      </c>
      <c r="D14" s="1">
        <f t="shared" si="0"/>
        <v>1171</v>
      </c>
      <c r="E14" s="1">
        <f t="shared" si="1"/>
        <v>-1167</v>
      </c>
      <c r="F14" s="4">
        <f t="shared" si="2"/>
        <v>584.5</v>
      </c>
    </row>
    <row r="15" spans="1:6" x14ac:dyDescent="0.25">
      <c r="A15" s="2" t="s">
        <v>3</v>
      </c>
      <c r="B15" s="1">
        <v>1097</v>
      </c>
      <c r="C15" s="1">
        <v>759</v>
      </c>
      <c r="D15" s="1">
        <f t="shared" si="0"/>
        <v>1856</v>
      </c>
      <c r="E15" s="1">
        <f t="shared" si="1"/>
        <v>-338</v>
      </c>
      <c r="F15" s="4">
        <f t="shared" si="2"/>
        <v>1.4453227931488801</v>
      </c>
    </row>
    <row r="16" spans="1:6" x14ac:dyDescent="0.25">
      <c r="A16" s="2" t="s">
        <v>11</v>
      </c>
      <c r="B16" s="1">
        <v>1005</v>
      </c>
      <c r="C16" s="1">
        <v>781</v>
      </c>
      <c r="D16" s="1">
        <f t="shared" si="0"/>
        <v>1786</v>
      </c>
      <c r="E16" s="1">
        <f t="shared" si="1"/>
        <v>-224</v>
      </c>
      <c r="F16" s="4">
        <f t="shared" si="2"/>
        <v>1.2868117797695262</v>
      </c>
    </row>
    <row r="17" spans="1:6" x14ac:dyDescent="0.25">
      <c r="A17" s="2" t="s">
        <v>10</v>
      </c>
      <c r="B17" s="1">
        <v>915</v>
      </c>
      <c r="C17" s="1">
        <v>370</v>
      </c>
      <c r="D17" s="1">
        <f t="shared" si="0"/>
        <v>1285</v>
      </c>
      <c r="E17" s="1">
        <f t="shared" si="1"/>
        <v>-545</v>
      </c>
      <c r="F17" s="4">
        <f t="shared" si="2"/>
        <v>2.4729729729729728</v>
      </c>
    </row>
    <row r="18" spans="1:6" x14ac:dyDescent="0.25">
      <c r="A18" s="2" t="s">
        <v>9</v>
      </c>
      <c r="B18" s="1">
        <v>908</v>
      </c>
      <c r="C18" s="1">
        <v>54</v>
      </c>
      <c r="D18" s="1">
        <f t="shared" si="0"/>
        <v>962</v>
      </c>
      <c r="E18" s="1">
        <f t="shared" si="1"/>
        <v>-854</v>
      </c>
      <c r="F18" s="4">
        <f t="shared" si="2"/>
        <v>16.814814814814813</v>
      </c>
    </row>
    <row r="19" spans="1:6" x14ac:dyDescent="0.25">
      <c r="A19" s="2" t="s">
        <v>130</v>
      </c>
      <c r="B19" s="1">
        <v>781</v>
      </c>
      <c r="C19" s="1">
        <v>296</v>
      </c>
      <c r="D19" s="1">
        <f t="shared" si="0"/>
        <v>1077</v>
      </c>
      <c r="E19" s="1">
        <f t="shared" si="1"/>
        <v>-485</v>
      </c>
      <c r="F19" s="4">
        <f t="shared" si="2"/>
        <v>2.6385135135135136</v>
      </c>
    </row>
    <row r="20" spans="1:6" x14ac:dyDescent="0.25">
      <c r="A20" s="2" t="s">
        <v>131</v>
      </c>
      <c r="B20" s="1">
        <v>731</v>
      </c>
      <c r="C20" s="1">
        <v>968</v>
      </c>
      <c r="D20" s="1">
        <f t="shared" si="0"/>
        <v>1699</v>
      </c>
      <c r="E20" s="1">
        <f t="shared" si="1"/>
        <v>237</v>
      </c>
      <c r="F20" s="4">
        <f t="shared" si="2"/>
        <v>0.7551652892561983</v>
      </c>
    </row>
    <row r="21" spans="1:6" x14ac:dyDescent="0.25">
      <c r="A21" s="2" t="s">
        <v>132</v>
      </c>
      <c r="B21" s="1">
        <v>650</v>
      </c>
      <c r="C21" s="1">
        <v>7</v>
      </c>
      <c r="D21" s="1">
        <f t="shared" si="0"/>
        <v>657</v>
      </c>
      <c r="E21" s="1">
        <f t="shared" si="1"/>
        <v>-643</v>
      </c>
      <c r="F21" s="4">
        <f t="shared" si="2"/>
        <v>92.857142857142861</v>
      </c>
    </row>
    <row r="22" spans="1:6" x14ac:dyDescent="0.25">
      <c r="A22" s="2" t="s">
        <v>133</v>
      </c>
      <c r="B22" s="1">
        <v>589</v>
      </c>
      <c r="C22" s="1">
        <v>74</v>
      </c>
      <c r="D22" s="1">
        <f t="shared" si="0"/>
        <v>663</v>
      </c>
      <c r="E22" s="1">
        <f t="shared" si="1"/>
        <v>-515</v>
      </c>
      <c r="F22" s="4">
        <f t="shared" si="2"/>
        <v>7.9594594594594597</v>
      </c>
    </row>
    <row r="23" spans="1:6" x14ac:dyDescent="0.25">
      <c r="A23" s="2" t="s">
        <v>134</v>
      </c>
      <c r="B23" s="1">
        <v>581</v>
      </c>
      <c r="C23" s="1">
        <v>4</v>
      </c>
      <c r="D23" s="1">
        <f t="shared" si="0"/>
        <v>585</v>
      </c>
      <c r="E23" s="1">
        <f t="shared" si="1"/>
        <v>-577</v>
      </c>
      <c r="F23" s="4">
        <f t="shared" si="2"/>
        <v>145.25</v>
      </c>
    </row>
    <row r="24" spans="1:6" x14ac:dyDescent="0.25">
      <c r="A24" s="2" t="s">
        <v>12</v>
      </c>
      <c r="B24" s="1">
        <v>522</v>
      </c>
      <c r="C24" s="1">
        <v>0</v>
      </c>
      <c r="D24" s="1">
        <f t="shared" si="0"/>
        <v>522</v>
      </c>
      <c r="E24" s="1">
        <f t="shared" si="1"/>
        <v>-522</v>
      </c>
      <c r="F24" s="4" t="str">
        <f t="shared" si="2"/>
        <v>**.*</v>
      </c>
    </row>
    <row r="25" spans="1:6" x14ac:dyDescent="0.25">
      <c r="A25" s="8" t="s">
        <v>135</v>
      </c>
      <c r="B25" s="9">
        <v>514</v>
      </c>
      <c r="C25" s="9">
        <v>257</v>
      </c>
      <c r="D25" s="9">
        <f t="shared" si="0"/>
        <v>771</v>
      </c>
      <c r="E25" s="9">
        <f t="shared" si="1"/>
        <v>-257</v>
      </c>
      <c r="F25" s="4">
        <f t="shared" si="2"/>
        <v>2</v>
      </c>
    </row>
    <row r="26" spans="1:6" x14ac:dyDescent="0.25">
      <c r="A26" s="10" t="s">
        <v>13</v>
      </c>
      <c r="B26" s="3">
        <f>SUM(B4:B25)</f>
        <v>42590</v>
      </c>
      <c r="C26" s="3">
        <f>SUM(C4:C25)</f>
        <v>19090</v>
      </c>
      <c r="D26" s="3">
        <f t="shared" si="0"/>
        <v>61680</v>
      </c>
      <c r="E26" s="3">
        <f t="shared" si="1"/>
        <v>-23500</v>
      </c>
      <c r="F26" s="4">
        <f t="shared" si="2"/>
        <v>2.2310110005238344</v>
      </c>
    </row>
  </sheetData>
  <mergeCells count="1">
    <mergeCell ref="A1:F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I14" sqref="I14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1" t="s">
        <v>129</v>
      </c>
      <c r="B1" s="11"/>
      <c r="C1" s="11"/>
      <c r="D1" s="11"/>
      <c r="E1" s="11"/>
      <c r="F1" s="11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2" t="s">
        <v>21</v>
      </c>
      <c r="B3" s="5" t="s">
        <v>22</v>
      </c>
      <c r="C3" s="5" t="s">
        <v>17</v>
      </c>
      <c r="D3" s="5" t="s">
        <v>20</v>
      </c>
      <c r="E3" s="5" t="s">
        <v>14</v>
      </c>
      <c r="F3" s="5" t="s">
        <v>15</v>
      </c>
    </row>
    <row r="4" spans="1:6" x14ac:dyDescent="0.25">
      <c r="A4" s="2" t="s">
        <v>23</v>
      </c>
      <c r="B4" s="6">
        <v>9181</v>
      </c>
      <c r="C4" s="6">
        <v>4699</v>
      </c>
      <c r="D4" s="6">
        <f>SUM(B4:C4)</f>
        <v>13880</v>
      </c>
      <c r="E4" s="6">
        <f>C4-B4</f>
        <v>-4482</v>
      </c>
      <c r="F4" s="7">
        <f>B4/C4</f>
        <v>1.9538199616939775</v>
      </c>
    </row>
    <row r="5" spans="1:6" x14ac:dyDescent="0.25">
      <c r="A5" s="2" t="s">
        <v>24</v>
      </c>
      <c r="B5" s="6">
        <v>12491</v>
      </c>
      <c r="C5" s="6">
        <v>4572</v>
      </c>
      <c r="D5" s="6">
        <f t="shared" ref="D5:D9" si="0">SUM(B5:C5)</f>
        <v>17063</v>
      </c>
      <c r="E5" s="6">
        <f t="shared" ref="E5:E9" si="1">C5-B5</f>
        <v>-7919</v>
      </c>
      <c r="F5" s="7">
        <f t="shared" ref="F5:F9" si="2">B5/C5</f>
        <v>2.7320647419072617</v>
      </c>
    </row>
    <row r="6" spans="1:6" x14ac:dyDescent="0.25">
      <c r="A6" s="2" t="s">
        <v>25</v>
      </c>
      <c r="B6" s="6">
        <v>12334</v>
      </c>
      <c r="C6" s="6">
        <v>6208</v>
      </c>
      <c r="D6" s="6">
        <f t="shared" si="0"/>
        <v>18542</v>
      </c>
      <c r="E6" s="6">
        <f t="shared" si="1"/>
        <v>-6126</v>
      </c>
      <c r="F6" s="7">
        <f t="shared" si="2"/>
        <v>1.986791237113402</v>
      </c>
    </row>
    <row r="7" spans="1:6" x14ac:dyDescent="0.25">
      <c r="A7" s="2" t="s">
        <v>26</v>
      </c>
      <c r="B7" s="6">
        <v>7433</v>
      </c>
      <c r="C7" s="6">
        <v>2994</v>
      </c>
      <c r="D7" s="6">
        <f t="shared" si="0"/>
        <v>10427</v>
      </c>
      <c r="E7" s="6">
        <f t="shared" si="1"/>
        <v>-4439</v>
      </c>
      <c r="F7" s="7">
        <f t="shared" si="2"/>
        <v>2.482631930527722</v>
      </c>
    </row>
    <row r="8" spans="1:6" x14ac:dyDescent="0.25">
      <c r="A8" s="2" t="s">
        <v>27</v>
      </c>
      <c r="B8" s="6">
        <v>1151</v>
      </c>
      <c r="C8" s="6">
        <v>617</v>
      </c>
      <c r="D8" s="6">
        <f t="shared" si="0"/>
        <v>1768</v>
      </c>
      <c r="E8" s="6">
        <f t="shared" si="1"/>
        <v>-534</v>
      </c>
      <c r="F8" s="7">
        <f t="shared" si="2"/>
        <v>1.8654781199351702</v>
      </c>
    </row>
    <row r="9" spans="1:6" x14ac:dyDescent="0.25">
      <c r="A9" s="2" t="s">
        <v>28</v>
      </c>
      <c r="B9" s="5">
        <f>SUM(B4:B8)</f>
        <v>42590</v>
      </c>
      <c r="C9" s="5">
        <f>SUM(C4:C8)</f>
        <v>19090</v>
      </c>
      <c r="D9" s="5">
        <f t="shared" si="0"/>
        <v>61680</v>
      </c>
      <c r="E9" s="5">
        <f t="shared" si="1"/>
        <v>-23500</v>
      </c>
      <c r="F9" s="7">
        <f t="shared" si="2"/>
        <v>2.2310110005238344</v>
      </c>
    </row>
  </sheetData>
  <mergeCells count="1">
    <mergeCell ref="A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58" workbookViewId="0">
      <selection activeCell="G88" sqref="G88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1" t="s">
        <v>129</v>
      </c>
      <c r="B1" s="11"/>
      <c r="C1" s="11"/>
      <c r="D1" s="11"/>
      <c r="E1" s="11"/>
      <c r="F1" s="11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2" t="s">
        <v>29</v>
      </c>
      <c r="B3" s="3" t="s">
        <v>16</v>
      </c>
      <c r="C3" s="3" t="s">
        <v>17</v>
      </c>
      <c r="D3" s="3" t="s">
        <v>20</v>
      </c>
      <c r="E3" s="3" t="s">
        <v>14</v>
      </c>
      <c r="F3" s="3" t="s">
        <v>15</v>
      </c>
    </row>
    <row r="4" spans="1:6" x14ac:dyDescent="0.25">
      <c r="A4" s="2" t="s">
        <v>30</v>
      </c>
      <c r="B4" s="1">
        <v>414</v>
      </c>
      <c r="C4" s="1">
        <v>313</v>
      </c>
      <c r="D4" s="1">
        <f>SUM(B4:C4)</f>
        <v>727</v>
      </c>
      <c r="E4" s="1">
        <f>C4-B4</f>
        <v>-101</v>
      </c>
      <c r="F4" s="4">
        <f>IF(C4=0,"**.*",(B4/C4))</f>
        <v>1.3226837060702876</v>
      </c>
    </row>
    <row r="5" spans="1:6" x14ac:dyDescent="0.25">
      <c r="A5" s="2" t="s">
        <v>31</v>
      </c>
      <c r="B5" s="1">
        <v>455</v>
      </c>
      <c r="C5" s="1">
        <v>295</v>
      </c>
      <c r="D5" s="1">
        <f t="shared" ref="D5:D68" si="0">SUM(B5:C5)</f>
        <v>750</v>
      </c>
      <c r="E5" s="1">
        <f t="shared" ref="E5:E68" si="1">C5-B5</f>
        <v>-160</v>
      </c>
      <c r="F5" s="4">
        <f t="shared" ref="F5:F68" si="2">IF(C5=0,"**.*",(B5/C5))</f>
        <v>1.5423728813559323</v>
      </c>
    </row>
    <row r="6" spans="1:6" x14ac:dyDescent="0.25">
      <c r="A6" s="2" t="s">
        <v>32</v>
      </c>
      <c r="B6" s="1">
        <v>507</v>
      </c>
      <c r="C6" s="1">
        <v>220</v>
      </c>
      <c r="D6" s="1">
        <f t="shared" si="0"/>
        <v>727</v>
      </c>
      <c r="E6" s="1">
        <f t="shared" si="1"/>
        <v>-287</v>
      </c>
      <c r="F6" s="4">
        <f t="shared" si="2"/>
        <v>2.3045454545454547</v>
      </c>
    </row>
    <row r="7" spans="1:6" x14ac:dyDescent="0.25">
      <c r="A7" s="2" t="s">
        <v>33</v>
      </c>
      <c r="B7" s="1">
        <v>342</v>
      </c>
      <c r="C7" s="1">
        <v>311</v>
      </c>
      <c r="D7" s="1">
        <f t="shared" si="0"/>
        <v>653</v>
      </c>
      <c r="E7" s="1">
        <f t="shared" si="1"/>
        <v>-31</v>
      </c>
      <c r="F7" s="4">
        <f t="shared" si="2"/>
        <v>1.0996784565916398</v>
      </c>
    </row>
    <row r="8" spans="1:6" x14ac:dyDescent="0.25">
      <c r="A8" s="2" t="s">
        <v>34</v>
      </c>
      <c r="B8" s="1">
        <v>494</v>
      </c>
      <c r="C8" s="1">
        <v>190</v>
      </c>
      <c r="D8" s="1">
        <f t="shared" si="0"/>
        <v>684</v>
      </c>
      <c r="E8" s="1">
        <f t="shared" si="1"/>
        <v>-304</v>
      </c>
      <c r="F8" s="4">
        <f t="shared" si="2"/>
        <v>2.6</v>
      </c>
    </row>
    <row r="9" spans="1:6" x14ac:dyDescent="0.25">
      <c r="A9" s="2" t="s">
        <v>35</v>
      </c>
      <c r="B9" s="1">
        <v>358</v>
      </c>
      <c r="C9" s="1">
        <v>211</v>
      </c>
      <c r="D9" s="1">
        <f t="shared" si="0"/>
        <v>569</v>
      </c>
      <c r="E9" s="1">
        <f t="shared" si="1"/>
        <v>-147</v>
      </c>
      <c r="F9" s="4">
        <f t="shared" si="2"/>
        <v>1.6966824644549763</v>
      </c>
    </row>
    <row r="10" spans="1:6" x14ac:dyDescent="0.25">
      <c r="A10" s="2" t="s">
        <v>36</v>
      </c>
      <c r="B10" s="1">
        <v>637</v>
      </c>
      <c r="C10" s="1">
        <v>295</v>
      </c>
      <c r="D10" s="1">
        <f t="shared" si="0"/>
        <v>932</v>
      </c>
      <c r="E10" s="1">
        <f t="shared" si="1"/>
        <v>-342</v>
      </c>
      <c r="F10" s="4">
        <f t="shared" si="2"/>
        <v>2.159322033898305</v>
      </c>
    </row>
    <row r="11" spans="1:6" x14ac:dyDescent="0.25">
      <c r="A11" s="2" t="s">
        <v>37</v>
      </c>
      <c r="B11" s="1">
        <v>1737</v>
      </c>
      <c r="C11" s="1">
        <v>990</v>
      </c>
      <c r="D11" s="1">
        <f t="shared" si="0"/>
        <v>2727</v>
      </c>
      <c r="E11" s="1">
        <f t="shared" si="1"/>
        <v>-747</v>
      </c>
      <c r="F11" s="4">
        <f t="shared" si="2"/>
        <v>1.7545454545454546</v>
      </c>
    </row>
    <row r="12" spans="1:6" x14ac:dyDescent="0.25">
      <c r="A12" s="2" t="s">
        <v>38</v>
      </c>
      <c r="B12" s="1">
        <v>230</v>
      </c>
      <c r="C12" s="1">
        <v>101</v>
      </c>
      <c r="D12" s="1">
        <f t="shared" si="0"/>
        <v>331</v>
      </c>
      <c r="E12" s="1">
        <f t="shared" si="1"/>
        <v>-129</v>
      </c>
      <c r="F12" s="4">
        <f t="shared" si="2"/>
        <v>2.277227722772277</v>
      </c>
    </row>
    <row r="13" spans="1:6" x14ac:dyDescent="0.25">
      <c r="A13" s="2" t="s">
        <v>39</v>
      </c>
      <c r="B13" s="1">
        <v>568</v>
      </c>
      <c r="C13" s="1">
        <v>273</v>
      </c>
      <c r="D13" s="1">
        <f t="shared" si="0"/>
        <v>841</v>
      </c>
      <c r="E13" s="1">
        <f t="shared" si="1"/>
        <v>-295</v>
      </c>
      <c r="F13" s="4">
        <f t="shared" si="2"/>
        <v>2.0805860805860807</v>
      </c>
    </row>
    <row r="14" spans="1:6" x14ac:dyDescent="0.25">
      <c r="A14" s="2" t="s">
        <v>40</v>
      </c>
      <c r="B14" s="1">
        <v>320</v>
      </c>
      <c r="C14" s="1">
        <v>185</v>
      </c>
      <c r="D14" s="1">
        <f t="shared" si="0"/>
        <v>505</v>
      </c>
      <c r="E14" s="1">
        <f t="shared" si="1"/>
        <v>-135</v>
      </c>
      <c r="F14" s="4">
        <f t="shared" si="2"/>
        <v>1.7297297297297298</v>
      </c>
    </row>
    <row r="15" spans="1:6" x14ac:dyDescent="0.25">
      <c r="A15" s="2" t="s">
        <v>41</v>
      </c>
      <c r="B15" s="1">
        <v>257</v>
      </c>
      <c r="C15" s="1">
        <v>155</v>
      </c>
      <c r="D15" s="1">
        <f t="shared" si="0"/>
        <v>412</v>
      </c>
      <c r="E15" s="1">
        <f t="shared" si="1"/>
        <v>-102</v>
      </c>
      <c r="F15" s="4">
        <f t="shared" si="2"/>
        <v>1.6580645161290322</v>
      </c>
    </row>
    <row r="16" spans="1:6" x14ac:dyDescent="0.25">
      <c r="A16" s="2" t="s">
        <v>42</v>
      </c>
      <c r="B16" s="1">
        <v>21</v>
      </c>
      <c r="C16" s="1">
        <v>23</v>
      </c>
      <c r="D16" s="1">
        <f t="shared" si="0"/>
        <v>44</v>
      </c>
      <c r="E16" s="1">
        <f t="shared" si="1"/>
        <v>2</v>
      </c>
      <c r="F16" s="4">
        <f t="shared" si="2"/>
        <v>0.91304347826086951</v>
      </c>
    </row>
    <row r="17" spans="1:6" x14ac:dyDescent="0.25">
      <c r="A17" s="2" t="s">
        <v>43</v>
      </c>
      <c r="B17" s="1">
        <v>702</v>
      </c>
      <c r="C17" s="1">
        <v>201</v>
      </c>
      <c r="D17" s="1">
        <f t="shared" si="0"/>
        <v>903</v>
      </c>
      <c r="E17" s="1">
        <f t="shared" si="1"/>
        <v>-501</v>
      </c>
      <c r="F17" s="4">
        <f t="shared" si="2"/>
        <v>3.4925373134328357</v>
      </c>
    </row>
    <row r="18" spans="1:6" x14ac:dyDescent="0.25">
      <c r="A18" s="2" t="s">
        <v>44</v>
      </c>
      <c r="B18" s="1">
        <v>369</v>
      </c>
      <c r="C18" s="1">
        <v>152</v>
      </c>
      <c r="D18" s="1">
        <f t="shared" si="0"/>
        <v>521</v>
      </c>
      <c r="E18" s="1">
        <f t="shared" si="1"/>
        <v>-217</v>
      </c>
      <c r="F18" s="4">
        <f t="shared" si="2"/>
        <v>2.4276315789473686</v>
      </c>
    </row>
    <row r="19" spans="1:6" x14ac:dyDescent="0.25">
      <c r="A19" s="2" t="s">
        <v>45</v>
      </c>
      <c r="B19" s="1">
        <v>1175</v>
      </c>
      <c r="C19" s="1">
        <v>534</v>
      </c>
      <c r="D19" s="1">
        <f t="shared" si="0"/>
        <v>1709</v>
      </c>
      <c r="E19" s="1">
        <f t="shared" si="1"/>
        <v>-641</v>
      </c>
      <c r="F19" s="4">
        <f t="shared" si="2"/>
        <v>2.2003745318352061</v>
      </c>
    </row>
    <row r="20" spans="1:6" x14ac:dyDescent="0.25">
      <c r="A20" s="2" t="s">
        <v>46</v>
      </c>
      <c r="B20" s="1">
        <v>451</v>
      </c>
      <c r="C20" s="1">
        <v>183</v>
      </c>
      <c r="D20" s="1">
        <f t="shared" si="0"/>
        <v>634</v>
      </c>
      <c r="E20" s="1">
        <f t="shared" si="1"/>
        <v>-268</v>
      </c>
      <c r="F20" s="4">
        <f t="shared" si="2"/>
        <v>2.4644808743169397</v>
      </c>
    </row>
    <row r="21" spans="1:6" x14ac:dyDescent="0.25">
      <c r="A21" s="2" t="s">
        <v>47</v>
      </c>
      <c r="B21" s="1">
        <v>744</v>
      </c>
      <c r="C21" s="1">
        <v>294</v>
      </c>
      <c r="D21" s="1">
        <f t="shared" si="0"/>
        <v>1038</v>
      </c>
      <c r="E21" s="1">
        <f t="shared" si="1"/>
        <v>-450</v>
      </c>
      <c r="F21" s="4">
        <f t="shared" si="2"/>
        <v>2.5306122448979593</v>
      </c>
    </row>
    <row r="22" spans="1:6" x14ac:dyDescent="0.25">
      <c r="A22" s="2" t="s">
        <v>48</v>
      </c>
      <c r="B22" s="1">
        <v>574</v>
      </c>
      <c r="C22" s="1">
        <v>312</v>
      </c>
      <c r="D22" s="1">
        <f t="shared" si="0"/>
        <v>886</v>
      </c>
      <c r="E22" s="1">
        <f t="shared" si="1"/>
        <v>-262</v>
      </c>
      <c r="F22" s="4">
        <f t="shared" si="2"/>
        <v>1.8397435897435896</v>
      </c>
    </row>
    <row r="23" spans="1:6" x14ac:dyDescent="0.25">
      <c r="A23" s="2" t="s">
        <v>49</v>
      </c>
      <c r="B23" s="1">
        <v>706</v>
      </c>
      <c r="C23" s="1">
        <v>242</v>
      </c>
      <c r="D23" s="1">
        <f t="shared" si="0"/>
        <v>948</v>
      </c>
      <c r="E23" s="1">
        <f t="shared" si="1"/>
        <v>-464</v>
      </c>
      <c r="F23" s="4">
        <f t="shared" si="2"/>
        <v>2.9173553719008263</v>
      </c>
    </row>
    <row r="24" spans="1:6" x14ac:dyDescent="0.25">
      <c r="A24" s="2" t="s">
        <v>50</v>
      </c>
      <c r="B24" s="1">
        <v>669</v>
      </c>
      <c r="C24" s="1">
        <v>348</v>
      </c>
      <c r="D24" s="1">
        <f t="shared" si="0"/>
        <v>1017</v>
      </c>
      <c r="E24" s="1">
        <f t="shared" si="1"/>
        <v>-321</v>
      </c>
      <c r="F24" s="4">
        <f t="shared" si="2"/>
        <v>1.9224137931034482</v>
      </c>
    </row>
    <row r="25" spans="1:6" x14ac:dyDescent="0.25">
      <c r="A25" s="2" t="s">
        <v>51</v>
      </c>
      <c r="B25" s="1">
        <v>604</v>
      </c>
      <c r="C25" s="1">
        <v>380</v>
      </c>
      <c r="D25" s="1">
        <f t="shared" si="0"/>
        <v>984</v>
      </c>
      <c r="E25" s="1">
        <f t="shared" si="1"/>
        <v>-224</v>
      </c>
      <c r="F25" s="4">
        <f t="shared" si="2"/>
        <v>1.5894736842105264</v>
      </c>
    </row>
    <row r="26" spans="1:6" x14ac:dyDescent="0.25">
      <c r="A26" s="2" t="s">
        <v>52</v>
      </c>
      <c r="B26" s="1">
        <v>1448</v>
      </c>
      <c r="C26" s="1">
        <v>625</v>
      </c>
      <c r="D26" s="1">
        <f t="shared" si="0"/>
        <v>2073</v>
      </c>
      <c r="E26" s="1">
        <f t="shared" si="1"/>
        <v>-823</v>
      </c>
      <c r="F26" s="4">
        <f t="shared" si="2"/>
        <v>2.3168000000000002</v>
      </c>
    </row>
    <row r="27" spans="1:6" x14ac:dyDescent="0.25">
      <c r="A27" s="2" t="s">
        <v>53</v>
      </c>
      <c r="B27" s="1">
        <v>728</v>
      </c>
      <c r="C27" s="1">
        <v>252</v>
      </c>
      <c r="D27" s="1">
        <f t="shared" si="0"/>
        <v>980</v>
      </c>
      <c r="E27" s="1">
        <f t="shared" si="1"/>
        <v>-476</v>
      </c>
      <c r="F27" s="4">
        <f t="shared" si="2"/>
        <v>2.8888888888888888</v>
      </c>
    </row>
    <row r="28" spans="1:6" x14ac:dyDescent="0.25">
      <c r="A28" s="2" t="s">
        <v>54</v>
      </c>
      <c r="B28" s="1">
        <v>732</v>
      </c>
      <c r="C28" s="1">
        <v>303</v>
      </c>
      <c r="D28" s="1">
        <f t="shared" si="0"/>
        <v>1035</v>
      </c>
      <c r="E28" s="1">
        <f t="shared" si="1"/>
        <v>-429</v>
      </c>
      <c r="F28" s="4">
        <f t="shared" si="2"/>
        <v>2.4158415841584158</v>
      </c>
    </row>
    <row r="29" spans="1:6" x14ac:dyDescent="0.25">
      <c r="A29" s="2" t="s">
        <v>55</v>
      </c>
      <c r="B29" s="1">
        <v>863</v>
      </c>
      <c r="C29" s="1">
        <v>414</v>
      </c>
      <c r="D29" s="1">
        <f t="shared" si="0"/>
        <v>1277</v>
      </c>
      <c r="E29" s="1">
        <f t="shared" si="1"/>
        <v>-449</v>
      </c>
      <c r="F29" s="4">
        <f t="shared" si="2"/>
        <v>2.0845410628019323</v>
      </c>
    </row>
    <row r="30" spans="1:6" x14ac:dyDescent="0.25">
      <c r="A30" s="2" t="s">
        <v>56</v>
      </c>
      <c r="B30" s="1">
        <v>1291</v>
      </c>
      <c r="C30" s="1">
        <v>751</v>
      </c>
      <c r="D30" s="1">
        <f t="shared" si="0"/>
        <v>2042</v>
      </c>
      <c r="E30" s="1">
        <f t="shared" si="1"/>
        <v>-540</v>
      </c>
      <c r="F30" s="4">
        <f t="shared" si="2"/>
        <v>1.7190412782956059</v>
      </c>
    </row>
    <row r="31" spans="1:6" x14ac:dyDescent="0.25">
      <c r="A31" s="2" t="s">
        <v>57</v>
      </c>
      <c r="B31" s="1">
        <v>219</v>
      </c>
      <c r="C31" s="1">
        <v>170</v>
      </c>
      <c r="D31" s="1">
        <f t="shared" si="0"/>
        <v>389</v>
      </c>
      <c r="E31" s="1">
        <f t="shared" si="1"/>
        <v>-49</v>
      </c>
      <c r="F31" s="4">
        <f t="shared" si="2"/>
        <v>1.2882352941176471</v>
      </c>
    </row>
    <row r="32" spans="1:6" x14ac:dyDescent="0.25">
      <c r="A32" s="2" t="s">
        <v>58</v>
      </c>
      <c r="B32" s="1">
        <v>846</v>
      </c>
      <c r="C32" s="1">
        <v>348</v>
      </c>
      <c r="D32" s="1">
        <f t="shared" si="0"/>
        <v>1194</v>
      </c>
      <c r="E32" s="1">
        <f t="shared" si="1"/>
        <v>-498</v>
      </c>
      <c r="F32" s="4">
        <f t="shared" si="2"/>
        <v>2.4310344827586206</v>
      </c>
    </row>
    <row r="33" spans="1:6" x14ac:dyDescent="0.25">
      <c r="A33" s="2" t="s">
        <v>59</v>
      </c>
      <c r="B33" s="1">
        <v>704</v>
      </c>
      <c r="C33" s="1">
        <v>307</v>
      </c>
      <c r="D33" s="1">
        <f t="shared" si="0"/>
        <v>1011</v>
      </c>
      <c r="E33" s="1">
        <f t="shared" si="1"/>
        <v>-397</v>
      </c>
      <c r="F33" s="4">
        <f t="shared" si="2"/>
        <v>2.2931596091205213</v>
      </c>
    </row>
    <row r="34" spans="1:6" x14ac:dyDescent="0.25">
      <c r="A34" s="2" t="s">
        <v>60</v>
      </c>
      <c r="B34" s="1">
        <v>889</v>
      </c>
      <c r="C34" s="1">
        <v>237</v>
      </c>
      <c r="D34" s="1">
        <f t="shared" si="0"/>
        <v>1126</v>
      </c>
      <c r="E34" s="1">
        <f t="shared" si="1"/>
        <v>-652</v>
      </c>
      <c r="F34" s="4">
        <f t="shared" si="2"/>
        <v>3.7510548523206753</v>
      </c>
    </row>
    <row r="35" spans="1:6" x14ac:dyDescent="0.25">
      <c r="A35" s="2" t="s">
        <v>61</v>
      </c>
      <c r="B35" s="1">
        <v>359</v>
      </c>
      <c r="C35" s="1">
        <v>408</v>
      </c>
      <c r="D35" s="1">
        <f t="shared" si="0"/>
        <v>767</v>
      </c>
      <c r="E35" s="1">
        <f t="shared" si="1"/>
        <v>49</v>
      </c>
      <c r="F35" s="4">
        <f t="shared" si="2"/>
        <v>0.87990196078431371</v>
      </c>
    </row>
    <row r="36" spans="1:6" x14ac:dyDescent="0.25">
      <c r="A36" s="2" t="s">
        <v>62</v>
      </c>
      <c r="B36" s="1">
        <v>211</v>
      </c>
      <c r="C36" s="1">
        <v>137</v>
      </c>
      <c r="D36" s="1">
        <f t="shared" si="0"/>
        <v>348</v>
      </c>
      <c r="E36" s="1">
        <f t="shared" si="1"/>
        <v>-74</v>
      </c>
      <c r="F36" s="4">
        <f t="shared" si="2"/>
        <v>1.5401459854014599</v>
      </c>
    </row>
    <row r="37" spans="1:6" x14ac:dyDescent="0.25">
      <c r="A37" s="2" t="s">
        <v>63</v>
      </c>
      <c r="B37" s="1">
        <v>891</v>
      </c>
      <c r="C37" s="1">
        <v>747</v>
      </c>
      <c r="D37" s="1">
        <f t="shared" si="0"/>
        <v>1638</v>
      </c>
      <c r="E37" s="1">
        <f t="shared" si="1"/>
        <v>-144</v>
      </c>
      <c r="F37" s="4">
        <f t="shared" si="2"/>
        <v>1.1927710843373494</v>
      </c>
    </row>
    <row r="38" spans="1:6" x14ac:dyDescent="0.25">
      <c r="A38" s="2" t="s">
        <v>64</v>
      </c>
      <c r="B38" s="1">
        <v>414</v>
      </c>
      <c r="C38" s="1">
        <v>245</v>
      </c>
      <c r="D38" s="1">
        <f t="shared" si="0"/>
        <v>659</v>
      </c>
      <c r="E38" s="1">
        <f t="shared" si="1"/>
        <v>-169</v>
      </c>
      <c r="F38" s="4">
        <f t="shared" si="2"/>
        <v>1.689795918367347</v>
      </c>
    </row>
    <row r="39" spans="1:6" x14ac:dyDescent="0.25">
      <c r="A39" s="2" t="s">
        <v>65</v>
      </c>
      <c r="B39" s="1">
        <v>300</v>
      </c>
      <c r="C39" s="1">
        <v>147</v>
      </c>
      <c r="D39" s="1">
        <f t="shared" si="0"/>
        <v>447</v>
      </c>
      <c r="E39" s="1">
        <f t="shared" si="1"/>
        <v>-153</v>
      </c>
      <c r="F39" s="4">
        <f t="shared" si="2"/>
        <v>2.0408163265306123</v>
      </c>
    </row>
    <row r="40" spans="1:6" x14ac:dyDescent="0.25">
      <c r="A40" s="2" t="s">
        <v>66</v>
      </c>
      <c r="B40" s="1">
        <v>240</v>
      </c>
      <c r="C40" s="1">
        <v>109</v>
      </c>
      <c r="D40" s="1">
        <f t="shared" si="0"/>
        <v>349</v>
      </c>
      <c r="E40" s="1">
        <f t="shared" si="1"/>
        <v>-131</v>
      </c>
      <c r="F40" s="4">
        <f t="shared" si="2"/>
        <v>2.2018348623853212</v>
      </c>
    </row>
    <row r="41" spans="1:6" x14ac:dyDescent="0.25">
      <c r="A41" s="2" t="s">
        <v>67</v>
      </c>
      <c r="B41" s="1">
        <v>169</v>
      </c>
      <c r="C41" s="1">
        <v>104</v>
      </c>
      <c r="D41" s="1">
        <f t="shared" si="0"/>
        <v>273</v>
      </c>
      <c r="E41" s="1">
        <f t="shared" si="1"/>
        <v>-65</v>
      </c>
      <c r="F41" s="4">
        <f t="shared" si="2"/>
        <v>1.625</v>
      </c>
    </row>
    <row r="42" spans="1:6" x14ac:dyDescent="0.25">
      <c r="A42" s="2" t="s">
        <v>68</v>
      </c>
      <c r="B42" s="1">
        <v>217</v>
      </c>
      <c r="C42" s="1">
        <v>75</v>
      </c>
      <c r="D42" s="1">
        <f t="shared" si="0"/>
        <v>292</v>
      </c>
      <c r="E42" s="1">
        <f t="shared" si="1"/>
        <v>-142</v>
      </c>
      <c r="F42" s="4">
        <f t="shared" si="2"/>
        <v>2.8933333333333335</v>
      </c>
    </row>
    <row r="43" spans="1:6" x14ac:dyDescent="0.25">
      <c r="A43" s="2" t="s">
        <v>69</v>
      </c>
      <c r="B43" s="1">
        <v>732</v>
      </c>
      <c r="C43" s="1">
        <v>302</v>
      </c>
      <c r="D43" s="1">
        <f t="shared" si="0"/>
        <v>1034</v>
      </c>
      <c r="E43" s="1">
        <f t="shared" si="1"/>
        <v>-430</v>
      </c>
      <c r="F43" s="4">
        <f t="shared" si="2"/>
        <v>2.423841059602649</v>
      </c>
    </row>
    <row r="44" spans="1:6" x14ac:dyDescent="0.25">
      <c r="A44" s="2" t="s">
        <v>70</v>
      </c>
      <c r="B44" s="1">
        <v>227</v>
      </c>
      <c r="C44" s="1">
        <v>139</v>
      </c>
      <c r="D44" s="1">
        <f t="shared" si="0"/>
        <v>366</v>
      </c>
      <c r="E44" s="1">
        <f t="shared" si="1"/>
        <v>-88</v>
      </c>
      <c r="F44" s="4">
        <f t="shared" si="2"/>
        <v>1.6330935251798562</v>
      </c>
    </row>
    <row r="45" spans="1:6" x14ac:dyDescent="0.25">
      <c r="A45" s="2" t="s">
        <v>71</v>
      </c>
      <c r="B45" s="1">
        <v>297</v>
      </c>
      <c r="C45" s="1">
        <v>219</v>
      </c>
      <c r="D45" s="1">
        <f t="shared" si="0"/>
        <v>516</v>
      </c>
      <c r="E45" s="1">
        <f t="shared" si="1"/>
        <v>-78</v>
      </c>
      <c r="F45" s="4">
        <f t="shared" si="2"/>
        <v>1.3561643835616439</v>
      </c>
    </row>
    <row r="46" spans="1:6" x14ac:dyDescent="0.25">
      <c r="A46" s="2" t="s">
        <v>72</v>
      </c>
      <c r="B46" s="1">
        <v>571</v>
      </c>
      <c r="C46" s="1">
        <v>267</v>
      </c>
      <c r="D46" s="1">
        <f t="shared" si="0"/>
        <v>838</v>
      </c>
      <c r="E46" s="1">
        <f t="shared" si="1"/>
        <v>-304</v>
      </c>
      <c r="F46" s="4">
        <f t="shared" si="2"/>
        <v>2.1385767790262173</v>
      </c>
    </row>
    <row r="47" spans="1:6" x14ac:dyDescent="0.25">
      <c r="A47" s="2" t="s">
        <v>73</v>
      </c>
      <c r="B47" s="1">
        <v>452</v>
      </c>
      <c r="C47" s="1">
        <v>189</v>
      </c>
      <c r="D47" s="1">
        <f t="shared" si="0"/>
        <v>641</v>
      </c>
      <c r="E47" s="1">
        <f t="shared" si="1"/>
        <v>-263</v>
      </c>
      <c r="F47" s="4">
        <f t="shared" si="2"/>
        <v>2.3915343915343916</v>
      </c>
    </row>
    <row r="48" spans="1:6" x14ac:dyDescent="0.25">
      <c r="A48" s="2" t="s">
        <v>74</v>
      </c>
      <c r="B48" s="1">
        <v>336</v>
      </c>
      <c r="C48" s="1">
        <v>180</v>
      </c>
      <c r="D48" s="1">
        <f t="shared" si="0"/>
        <v>516</v>
      </c>
      <c r="E48" s="1">
        <f t="shared" si="1"/>
        <v>-156</v>
      </c>
      <c r="F48" s="4">
        <f t="shared" si="2"/>
        <v>1.8666666666666667</v>
      </c>
    </row>
    <row r="49" spans="1:6" x14ac:dyDescent="0.25">
      <c r="A49" s="2" t="s">
        <v>75</v>
      </c>
      <c r="B49" s="1">
        <v>1460</v>
      </c>
      <c r="C49" s="1">
        <v>394</v>
      </c>
      <c r="D49" s="1">
        <f t="shared" si="0"/>
        <v>1854</v>
      </c>
      <c r="E49" s="1">
        <f t="shared" si="1"/>
        <v>-1066</v>
      </c>
      <c r="F49" s="4">
        <f t="shared" si="2"/>
        <v>3.7055837563451774</v>
      </c>
    </row>
    <row r="50" spans="1:6" x14ac:dyDescent="0.25">
      <c r="A50" s="2" t="s">
        <v>76</v>
      </c>
      <c r="B50" s="1">
        <v>1729</v>
      </c>
      <c r="C50" s="1">
        <v>613</v>
      </c>
      <c r="D50" s="1">
        <f t="shared" si="0"/>
        <v>2342</v>
      </c>
      <c r="E50" s="1">
        <f t="shared" si="1"/>
        <v>-1116</v>
      </c>
      <c r="F50" s="4">
        <f t="shared" si="2"/>
        <v>2.8205546492659055</v>
      </c>
    </row>
    <row r="51" spans="1:6" x14ac:dyDescent="0.25">
      <c r="A51" s="2" t="s">
        <v>77</v>
      </c>
      <c r="B51" s="1">
        <v>211</v>
      </c>
      <c r="C51" s="1">
        <v>101</v>
      </c>
      <c r="D51" s="1">
        <f t="shared" si="0"/>
        <v>312</v>
      </c>
      <c r="E51" s="1">
        <f t="shared" si="1"/>
        <v>-110</v>
      </c>
      <c r="F51" s="4">
        <f t="shared" si="2"/>
        <v>2.0891089108910892</v>
      </c>
    </row>
    <row r="52" spans="1:6" x14ac:dyDescent="0.25">
      <c r="A52" s="2" t="s">
        <v>78</v>
      </c>
      <c r="B52" s="1">
        <v>754</v>
      </c>
      <c r="C52" s="1">
        <v>221</v>
      </c>
      <c r="D52" s="1">
        <f t="shared" si="0"/>
        <v>975</v>
      </c>
      <c r="E52" s="1">
        <f t="shared" si="1"/>
        <v>-533</v>
      </c>
      <c r="F52" s="4">
        <f t="shared" si="2"/>
        <v>3.4117647058823528</v>
      </c>
    </row>
    <row r="53" spans="1:6" x14ac:dyDescent="0.25">
      <c r="A53" s="2" t="s">
        <v>79</v>
      </c>
      <c r="B53" s="1">
        <v>268</v>
      </c>
      <c r="C53" s="1">
        <v>128</v>
      </c>
      <c r="D53" s="1">
        <f t="shared" si="0"/>
        <v>396</v>
      </c>
      <c r="E53" s="1">
        <f t="shared" si="1"/>
        <v>-140</v>
      </c>
      <c r="F53" s="4">
        <f t="shared" si="2"/>
        <v>2.09375</v>
      </c>
    </row>
    <row r="54" spans="1:6" x14ac:dyDescent="0.25">
      <c r="A54" s="2" t="s">
        <v>80</v>
      </c>
      <c r="B54" s="1">
        <v>1062</v>
      </c>
      <c r="C54" s="1">
        <v>188</v>
      </c>
      <c r="D54" s="1">
        <f t="shared" si="0"/>
        <v>1250</v>
      </c>
      <c r="E54" s="1">
        <f t="shared" si="1"/>
        <v>-874</v>
      </c>
      <c r="F54" s="4">
        <f t="shared" si="2"/>
        <v>5.6489361702127656</v>
      </c>
    </row>
    <row r="55" spans="1:6" x14ac:dyDescent="0.25">
      <c r="A55" s="2" t="s">
        <v>81</v>
      </c>
      <c r="B55" s="1">
        <v>648</v>
      </c>
      <c r="C55" s="1">
        <v>205</v>
      </c>
      <c r="D55" s="1">
        <f t="shared" si="0"/>
        <v>853</v>
      </c>
      <c r="E55" s="1">
        <f t="shared" si="1"/>
        <v>-443</v>
      </c>
      <c r="F55" s="4">
        <f t="shared" si="2"/>
        <v>3.1609756097560977</v>
      </c>
    </row>
    <row r="56" spans="1:6" x14ac:dyDescent="0.25">
      <c r="A56" s="2" t="s">
        <v>82</v>
      </c>
      <c r="B56" s="1">
        <v>818</v>
      </c>
      <c r="C56" s="1">
        <v>260</v>
      </c>
      <c r="D56" s="1">
        <f t="shared" si="0"/>
        <v>1078</v>
      </c>
      <c r="E56" s="1">
        <f t="shared" si="1"/>
        <v>-558</v>
      </c>
      <c r="F56" s="4">
        <f t="shared" si="2"/>
        <v>3.1461538461538461</v>
      </c>
    </row>
    <row r="57" spans="1:6" x14ac:dyDescent="0.25">
      <c r="A57" s="2" t="s">
        <v>83</v>
      </c>
      <c r="B57" s="1">
        <v>532</v>
      </c>
      <c r="C57" s="1">
        <v>119</v>
      </c>
      <c r="D57" s="1">
        <f t="shared" si="0"/>
        <v>651</v>
      </c>
      <c r="E57" s="1">
        <f t="shared" si="1"/>
        <v>-413</v>
      </c>
      <c r="F57" s="4">
        <f t="shared" si="2"/>
        <v>4.4705882352941178</v>
      </c>
    </row>
    <row r="58" spans="1:6" x14ac:dyDescent="0.25">
      <c r="A58" s="2" t="s">
        <v>84</v>
      </c>
      <c r="B58" s="1">
        <v>359</v>
      </c>
      <c r="C58" s="1">
        <v>80</v>
      </c>
      <c r="D58" s="1">
        <f t="shared" si="0"/>
        <v>439</v>
      </c>
      <c r="E58" s="1">
        <f t="shared" si="1"/>
        <v>-279</v>
      </c>
      <c r="F58" s="4">
        <f t="shared" si="2"/>
        <v>4.4874999999999998</v>
      </c>
    </row>
    <row r="59" spans="1:6" x14ac:dyDescent="0.25">
      <c r="A59" s="2" t="s">
        <v>85</v>
      </c>
      <c r="B59" s="1">
        <v>515</v>
      </c>
      <c r="C59" s="1">
        <v>208</v>
      </c>
      <c r="D59" s="1">
        <f t="shared" si="0"/>
        <v>723</v>
      </c>
      <c r="E59" s="1">
        <f t="shared" si="1"/>
        <v>-307</v>
      </c>
      <c r="F59" s="4">
        <f t="shared" si="2"/>
        <v>2.4759615384615383</v>
      </c>
    </row>
    <row r="60" spans="1:6" x14ac:dyDescent="0.25">
      <c r="A60" s="2" t="s">
        <v>86</v>
      </c>
      <c r="B60" s="1">
        <v>180</v>
      </c>
      <c r="C60" s="1">
        <v>79</v>
      </c>
      <c r="D60" s="1">
        <f t="shared" si="0"/>
        <v>259</v>
      </c>
      <c r="E60" s="1">
        <f t="shared" si="1"/>
        <v>-101</v>
      </c>
      <c r="F60" s="4">
        <f t="shared" si="2"/>
        <v>2.278481012658228</v>
      </c>
    </row>
    <row r="61" spans="1:6" x14ac:dyDescent="0.25">
      <c r="A61" s="2" t="s">
        <v>87</v>
      </c>
      <c r="B61" s="1">
        <v>137</v>
      </c>
      <c r="C61" s="1">
        <v>37</v>
      </c>
      <c r="D61" s="1">
        <f t="shared" si="0"/>
        <v>174</v>
      </c>
      <c r="E61" s="1">
        <f t="shared" si="1"/>
        <v>-100</v>
      </c>
      <c r="F61" s="4">
        <f t="shared" si="2"/>
        <v>3.7027027027027026</v>
      </c>
    </row>
    <row r="62" spans="1:6" x14ac:dyDescent="0.25">
      <c r="A62" s="2" t="s">
        <v>88</v>
      </c>
      <c r="B62" s="1">
        <v>337</v>
      </c>
      <c r="C62" s="1">
        <v>47</v>
      </c>
      <c r="D62" s="1">
        <f t="shared" si="0"/>
        <v>384</v>
      </c>
      <c r="E62" s="1">
        <f t="shared" si="1"/>
        <v>-290</v>
      </c>
      <c r="F62" s="4">
        <f t="shared" si="2"/>
        <v>7.1702127659574471</v>
      </c>
    </row>
    <row r="63" spans="1:6" x14ac:dyDescent="0.25">
      <c r="A63" s="2" t="s">
        <v>89</v>
      </c>
      <c r="B63" s="1">
        <v>317</v>
      </c>
      <c r="C63" s="1">
        <v>84</v>
      </c>
      <c r="D63" s="1">
        <f t="shared" si="0"/>
        <v>401</v>
      </c>
      <c r="E63" s="1">
        <f t="shared" si="1"/>
        <v>-233</v>
      </c>
      <c r="F63" s="4">
        <f t="shared" si="2"/>
        <v>3.7738095238095237</v>
      </c>
    </row>
    <row r="64" spans="1:6" x14ac:dyDescent="0.25">
      <c r="A64" s="2" t="s">
        <v>90</v>
      </c>
      <c r="B64" s="1">
        <v>1033</v>
      </c>
      <c r="C64" s="1">
        <v>264</v>
      </c>
      <c r="D64" s="1">
        <f t="shared" si="0"/>
        <v>1297</v>
      </c>
      <c r="E64" s="1">
        <f t="shared" si="1"/>
        <v>-769</v>
      </c>
      <c r="F64" s="4">
        <f t="shared" si="2"/>
        <v>3.9128787878787881</v>
      </c>
    </row>
    <row r="65" spans="1:6" x14ac:dyDescent="0.25">
      <c r="A65" s="2" t="s">
        <v>91</v>
      </c>
      <c r="B65" s="1">
        <v>470</v>
      </c>
      <c r="C65" s="1">
        <v>296</v>
      </c>
      <c r="D65" s="1">
        <f t="shared" si="0"/>
        <v>766</v>
      </c>
      <c r="E65" s="1">
        <f t="shared" si="1"/>
        <v>-174</v>
      </c>
      <c r="F65" s="4">
        <f t="shared" si="2"/>
        <v>1.5878378378378379</v>
      </c>
    </row>
    <row r="66" spans="1:6" x14ac:dyDescent="0.25">
      <c r="A66" s="2" t="s">
        <v>92</v>
      </c>
      <c r="B66" s="1">
        <v>508</v>
      </c>
      <c r="C66" s="1">
        <v>179</v>
      </c>
      <c r="D66" s="1">
        <f t="shared" si="0"/>
        <v>687</v>
      </c>
      <c r="E66" s="1">
        <f t="shared" si="1"/>
        <v>-329</v>
      </c>
      <c r="F66" s="4">
        <f t="shared" si="2"/>
        <v>2.8379888268156424</v>
      </c>
    </row>
    <row r="67" spans="1:6" x14ac:dyDescent="0.25">
      <c r="A67" s="2" t="s">
        <v>93</v>
      </c>
      <c r="B67" s="1">
        <v>476</v>
      </c>
      <c r="C67" s="1">
        <v>138</v>
      </c>
      <c r="D67" s="1">
        <f t="shared" si="0"/>
        <v>614</v>
      </c>
      <c r="E67" s="1">
        <f t="shared" si="1"/>
        <v>-338</v>
      </c>
      <c r="F67" s="4">
        <f t="shared" si="2"/>
        <v>3.4492753623188408</v>
      </c>
    </row>
    <row r="68" spans="1:6" x14ac:dyDescent="0.25">
      <c r="A68" s="2" t="s">
        <v>94</v>
      </c>
      <c r="B68" s="1">
        <v>290</v>
      </c>
      <c r="C68" s="1">
        <v>210</v>
      </c>
      <c r="D68" s="1">
        <f t="shared" si="0"/>
        <v>500</v>
      </c>
      <c r="E68" s="1">
        <f t="shared" si="1"/>
        <v>-80</v>
      </c>
      <c r="F68" s="4">
        <f t="shared" si="2"/>
        <v>1.3809523809523809</v>
      </c>
    </row>
    <row r="69" spans="1:6" x14ac:dyDescent="0.25">
      <c r="A69" s="2" t="s">
        <v>95</v>
      </c>
      <c r="B69" s="1">
        <v>392</v>
      </c>
      <c r="C69" s="1">
        <v>53</v>
      </c>
      <c r="D69" s="1">
        <f t="shared" ref="D69:D81" si="3">SUM(B69:C69)</f>
        <v>445</v>
      </c>
      <c r="E69" s="1">
        <f t="shared" ref="E69:E81" si="4">C69-B69</f>
        <v>-339</v>
      </c>
      <c r="F69" s="4">
        <f t="shared" ref="F69:F81" si="5">IF(C69=0,"**.*",(B69/C69))</f>
        <v>7.3962264150943398</v>
      </c>
    </row>
    <row r="70" spans="1:6" x14ac:dyDescent="0.25">
      <c r="A70" s="2" t="s">
        <v>96</v>
      </c>
      <c r="B70" s="1">
        <v>436</v>
      </c>
      <c r="C70" s="1">
        <v>322</v>
      </c>
      <c r="D70" s="1">
        <f t="shared" si="3"/>
        <v>758</v>
      </c>
      <c r="E70" s="1">
        <f t="shared" si="4"/>
        <v>-114</v>
      </c>
      <c r="F70" s="4">
        <f t="shared" si="5"/>
        <v>1.3540372670807452</v>
      </c>
    </row>
    <row r="71" spans="1:6" x14ac:dyDescent="0.25">
      <c r="A71" s="2" t="s">
        <v>97</v>
      </c>
      <c r="B71" s="1">
        <v>592</v>
      </c>
      <c r="C71" s="1">
        <v>284</v>
      </c>
      <c r="D71" s="1">
        <f t="shared" si="3"/>
        <v>876</v>
      </c>
      <c r="E71" s="1">
        <f t="shared" si="4"/>
        <v>-308</v>
      </c>
      <c r="F71" s="4">
        <f t="shared" si="5"/>
        <v>2.084507042253521</v>
      </c>
    </row>
    <row r="72" spans="1:6" x14ac:dyDescent="0.25">
      <c r="A72" s="2" t="s">
        <v>98</v>
      </c>
      <c r="B72" s="1">
        <v>188</v>
      </c>
      <c r="C72" s="1">
        <v>93</v>
      </c>
      <c r="D72" s="1">
        <f t="shared" si="3"/>
        <v>281</v>
      </c>
      <c r="E72" s="1">
        <f t="shared" si="4"/>
        <v>-95</v>
      </c>
      <c r="F72" s="4">
        <f t="shared" si="5"/>
        <v>2.021505376344086</v>
      </c>
    </row>
    <row r="73" spans="1:6" x14ac:dyDescent="0.25">
      <c r="A73" s="2" t="s">
        <v>99</v>
      </c>
      <c r="B73" s="1">
        <v>239</v>
      </c>
      <c r="C73" s="1">
        <v>213</v>
      </c>
      <c r="D73" s="1">
        <f t="shared" si="3"/>
        <v>452</v>
      </c>
      <c r="E73" s="1">
        <f t="shared" si="4"/>
        <v>-26</v>
      </c>
      <c r="F73" s="4">
        <f t="shared" si="5"/>
        <v>1.1220657276995305</v>
      </c>
    </row>
    <row r="74" spans="1:6" x14ac:dyDescent="0.25">
      <c r="A74" s="2" t="s">
        <v>100</v>
      </c>
      <c r="B74" s="1">
        <v>638</v>
      </c>
      <c r="C74" s="1">
        <v>247</v>
      </c>
      <c r="D74" s="1">
        <f t="shared" si="3"/>
        <v>885</v>
      </c>
      <c r="E74" s="1">
        <f t="shared" si="4"/>
        <v>-391</v>
      </c>
      <c r="F74" s="4">
        <f t="shared" si="5"/>
        <v>2.5829959514170042</v>
      </c>
    </row>
    <row r="75" spans="1:6" x14ac:dyDescent="0.25">
      <c r="A75" s="2" t="s">
        <v>101</v>
      </c>
      <c r="B75" s="1">
        <v>571</v>
      </c>
      <c r="C75" s="1">
        <v>260</v>
      </c>
      <c r="D75" s="1">
        <f t="shared" si="3"/>
        <v>831</v>
      </c>
      <c r="E75" s="1">
        <f t="shared" si="4"/>
        <v>-311</v>
      </c>
      <c r="F75" s="4">
        <f t="shared" si="5"/>
        <v>2.1961538461538463</v>
      </c>
    </row>
    <row r="76" spans="1:6" x14ac:dyDescent="0.25">
      <c r="A76" s="2" t="s">
        <v>102</v>
      </c>
      <c r="B76" s="1">
        <v>809</v>
      </c>
      <c r="C76" s="1">
        <v>267</v>
      </c>
      <c r="D76" s="1">
        <f t="shared" si="3"/>
        <v>1076</v>
      </c>
      <c r="E76" s="1">
        <f t="shared" si="4"/>
        <v>-542</v>
      </c>
      <c r="F76" s="4">
        <f t="shared" si="5"/>
        <v>3.0299625468164795</v>
      </c>
    </row>
    <row r="77" spans="1:6" x14ac:dyDescent="0.25">
      <c r="A77" s="2" t="s">
        <v>103</v>
      </c>
      <c r="B77" s="1">
        <v>703</v>
      </c>
      <c r="C77" s="1">
        <v>291</v>
      </c>
      <c r="D77" s="1">
        <f t="shared" si="3"/>
        <v>994</v>
      </c>
      <c r="E77" s="1">
        <f t="shared" si="4"/>
        <v>-412</v>
      </c>
      <c r="F77" s="4">
        <f t="shared" si="5"/>
        <v>2.4158075601374569</v>
      </c>
    </row>
    <row r="78" spans="1:6" x14ac:dyDescent="0.25">
      <c r="A78" s="2" t="s">
        <v>104</v>
      </c>
      <c r="B78" s="1">
        <v>0</v>
      </c>
      <c r="C78" s="1">
        <v>0</v>
      </c>
      <c r="D78" s="1">
        <f t="shared" si="3"/>
        <v>0</v>
      </c>
      <c r="E78" s="1">
        <f t="shared" si="4"/>
        <v>0</v>
      </c>
      <c r="F78" s="4" t="str">
        <f t="shared" si="5"/>
        <v>**.*</v>
      </c>
    </row>
    <row r="79" spans="1:6" x14ac:dyDescent="0.25">
      <c r="A79" s="2" t="s">
        <v>105</v>
      </c>
      <c r="B79" s="1">
        <v>325</v>
      </c>
      <c r="C79" s="1">
        <v>229</v>
      </c>
      <c r="D79" s="1">
        <f t="shared" si="3"/>
        <v>554</v>
      </c>
      <c r="E79" s="1">
        <f t="shared" si="4"/>
        <v>-96</v>
      </c>
      <c r="F79" s="4">
        <f t="shared" si="5"/>
        <v>1.4192139737991267</v>
      </c>
    </row>
    <row r="80" spans="1:6" x14ac:dyDescent="0.25">
      <c r="A80" s="2" t="s">
        <v>106</v>
      </c>
      <c r="B80" s="1">
        <v>123</v>
      </c>
      <c r="C80" s="1">
        <v>97</v>
      </c>
      <c r="D80" s="1">
        <f t="shared" si="3"/>
        <v>220</v>
      </c>
      <c r="E80" s="1">
        <f t="shared" si="4"/>
        <v>-26</v>
      </c>
      <c r="F80" s="4">
        <f t="shared" si="5"/>
        <v>1.268041237113402</v>
      </c>
    </row>
    <row r="81" spans="1:6" x14ac:dyDescent="0.25">
      <c r="A81" s="2" t="s">
        <v>13</v>
      </c>
      <c r="B81" s="3">
        <f>SUM(B4:B80)</f>
        <v>42590</v>
      </c>
      <c r="C81" s="3">
        <f>SUM(C4:C80)</f>
        <v>19090</v>
      </c>
      <c r="D81" s="3">
        <f t="shared" si="3"/>
        <v>61680</v>
      </c>
      <c r="E81" s="3">
        <f t="shared" si="4"/>
        <v>-23500</v>
      </c>
      <c r="F81" s="4">
        <f t="shared" si="5"/>
        <v>2.2310110005238344</v>
      </c>
    </row>
  </sheetData>
  <mergeCells count="1">
    <mergeCell ref="A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20" sqref="D20"/>
    </sheetView>
  </sheetViews>
  <sheetFormatPr defaultRowHeight="15" x14ac:dyDescent="0.25"/>
  <cols>
    <col min="1" max="1" width="15.855468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1" t="s">
        <v>129</v>
      </c>
      <c r="B1" s="11"/>
      <c r="C1" s="11"/>
      <c r="D1" s="11"/>
      <c r="E1" s="11"/>
      <c r="F1" s="11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2" t="s">
        <v>107</v>
      </c>
      <c r="B3" s="5" t="s">
        <v>16</v>
      </c>
      <c r="C3" s="5" t="s">
        <v>17</v>
      </c>
      <c r="D3" s="5" t="s">
        <v>20</v>
      </c>
      <c r="E3" s="5" t="s">
        <v>14</v>
      </c>
      <c r="F3" s="5" t="s">
        <v>15</v>
      </c>
    </row>
    <row r="4" spans="1:6" x14ac:dyDescent="0.25">
      <c r="A4" s="2" t="s">
        <v>108</v>
      </c>
      <c r="B4" s="6">
        <v>79</v>
      </c>
      <c r="C4" s="6">
        <v>58</v>
      </c>
      <c r="D4" s="6">
        <f>SUM(B4:C4)</f>
        <v>137</v>
      </c>
      <c r="E4" s="6">
        <f>C4-B4</f>
        <v>-21</v>
      </c>
      <c r="F4" s="7">
        <f>B4/C4</f>
        <v>1.3620689655172413</v>
      </c>
    </row>
    <row r="5" spans="1:6" x14ac:dyDescent="0.25">
      <c r="A5" s="2" t="s">
        <v>109</v>
      </c>
      <c r="B5" s="6">
        <v>1190</v>
      </c>
      <c r="C5" s="6">
        <v>955</v>
      </c>
      <c r="D5" s="6">
        <f t="shared" ref="D5:D11" si="0">SUM(B5:C5)</f>
        <v>2145</v>
      </c>
      <c r="E5" s="6">
        <f t="shared" ref="E5:E11" si="1">C5-B5</f>
        <v>-235</v>
      </c>
      <c r="F5" s="7">
        <f t="shared" ref="F5:F11" si="2">B5/C5</f>
        <v>1.2460732984293195</v>
      </c>
    </row>
    <row r="6" spans="1:6" x14ac:dyDescent="0.25">
      <c r="A6" s="2" t="s">
        <v>110</v>
      </c>
      <c r="B6" s="6">
        <v>21471</v>
      </c>
      <c r="C6" s="6">
        <v>7729</v>
      </c>
      <c r="D6" s="6">
        <f t="shared" si="0"/>
        <v>29200</v>
      </c>
      <c r="E6" s="6">
        <f t="shared" si="1"/>
        <v>-13742</v>
      </c>
      <c r="F6" s="7">
        <f t="shared" si="2"/>
        <v>2.7779790399792987</v>
      </c>
    </row>
    <row r="7" spans="1:6" x14ac:dyDescent="0.25">
      <c r="A7" s="2" t="s">
        <v>111</v>
      </c>
      <c r="B7" s="6">
        <v>3450</v>
      </c>
      <c r="C7" s="6">
        <v>1602</v>
      </c>
      <c r="D7" s="6">
        <f t="shared" si="0"/>
        <v>5052</v>
      </c>
      <c r="E7" s="6">
        <f t="shared" si="1"/>
        <v>-1848</v>
      </c>
      <c r="F7" s="7">
        <f t="shared" si="2"/>
        <v>2.1535580524344571</v>
      </c>
    </row>
    <row r="8" spans="1:6" x14ac:dyDescent="0.25">
      <c r="A8" s="2" t="s">
        <v>112</v>
      </c>
      <c r="B8" s="6">
        <v>578</v>
      </c>
      <c r="C8" s="6">
        <v>409</v>
      </c>
      <c r="D8" s="6">
        <f t="shared" si="0"/>
        <v>987</v>
      </c>
      <c r="E8" s="6">
        <f t="shared" si="1"/>
        <v>-169</v>
      </c>
      <c r="F8" s="7">
        <f t="shared" si="2"/>
        <v>1.41320293398533</v>
      </c>
    </row>
    <row r="9" spans="1:6" x14ac:dyDescent="0.25">
      <c r="A9" s="2" t="s">
        <v>113</v>
      </c>
      <c r="B9" s="6">
        <v>4530</v>
      </c>
      <c r="C9" s="6">
        <v>3113</v>
      </c>
      <c r="D9" s="6">
        <f t="shared" si="0"/>
        <v>7643</v>
      </c>
      <c r="E9" s="6">
        <f t="shared" si="1"/>
        <v>-1417</v>
      </c>
      <c r="F9" s="7">
        <f t="shared" si="2"/>
        <v>1.4551879216190171</v>
      </c>
    </row>
    <row r="10" spans="1:6" x14ac:dyDescent="0.25">
      <c r="A10" s="2" t="s">
        <v>114</v>
      </c>
      <c r="B10" s="6">
        <v>11292</v>
      </c>
      <c r="C10" s="6">
        <v>5224</v>
      </c>
      <c r="D10" s="6">
        <f t="shared" si="0"/>
        <v>16516</v>
      </c>
      <c r="E10" s="6">
        <f t="shared" si="1"/>
        <v>-6068</v>
      </c>
      <c r="F10" s="7">
        <f t="shared" si="2"/>
        <v>2.1615620214395102</v>
      </c>
    </row>
    <row r="11" spans="1:6" x14ac:dyDescent="0.25">
      <c r="A11" s="2" t="s">
        <v>13</v>
      </c>
      <c r="B11" s="5">
        <f>SUM(B4:B10)</f>
        <v>42590</v>
      </c>
      <c r="C11" s="5">
        <f>SUM(C4:C10)</f>
        <v>19090</v>
      </c>
      <c r="D11" s="5">
        <f t="shared" si="0"/>
        <v>61680</v>
      </c>
      <c r="E11" s="5">
        <f t="shared" si="1"/>
        <v>-23500</v>
      </c>
      <c r="F11" s="7">
        <f t="shared" si="2"/>
        <v>2.2310110005238344</v>
      </c>
    </row>
  </sheetData>
  <mergeCells count="1">
    <mergeCell ref="A1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L31" sqref="L31"/>
    </sheetView>
  </sheetViews>
  <sheetFormatPr defaultRowHeight="15" x14ac:dyDescent="0.25"/>
  <cols>
    <col min="1" max="1" width="8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1" t="s">
        <v>129</v>
      </c>
      <c r="B1" s="11"/>
      <c r="C1" s="11"/>
      <c r="D1" s="11"/>
      <c r="E1" s="11"/>
      <c r="F1" s="11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2" t="s">
        <v>115</v>
      </c>
      <c r="B3" s="5" t="s">
        <v>16</v>
      </c>
      <c r="C3" s="5" t="s">
        <v>17</v>
      </c>
      <c r="D3" s="5" t="s">
        <v>20</v>
      </c>
      <c r="E3" s="5" t="s">
        <v>14</v>
      </c>
      <c r="F3" s="5" t="s">
        <v>15</v>
      </c>
    </row>
    <row r="4" spans="1:6" x14ac:dyDescent="0.25">
      <c r="A4" s="2" t="s">
        <v>116</v>
      </c>
      <c r="B4" s="6">
        <v>5875</v>
      </c>
      <c r="C4" s="6">
        <v>4203</v>
      </c>
      <c r="D4" s="6">
        <f>SUM(B4:C4)</f>
        <v>10078</v>
      </c>
      <c r="E4" s="6">
        <f>C4-B4</f>
        <v>-1672</v>
      </c>
      <c r="F4" s="7">
        <f>B4/C4</f>
        <v>1.3978110873185821</v>
      </c>
    </row>
    <row r="5" spans="1:6" x14ac:dyDescent="0.25">
      <c r="A5" s="2" t="s">
        <v>117</v>
      </c>
      <c r="B5" s="6">
        <v>36715</v>
      </c>
      <c r="C5" s="6">
        <v>14887</v>
      </c>
      <c r="D5" s="6">
        <f t="shared" ref="D5:D6" si="0">SUM(B5:C5)</f>
        <v>51602</v>
      </c>
      <c r="E5" s="6">
        <f t="shared" ref="E5:E6" si="1">C5-B5</f>
        <v>-21828</v>
      </c>
      <c r="F5" s="7">
        <f t="shared" ref="F5:F6" si="2">B5/C5</f>
        <v>2.4662457177403105</v>
      </c>
    </row>
    <row r="6" spans="1:6" x14ac:dyDescent="0.25">
      <c r="A6" s="2" t="s">
        <v>13</v>
      </c>
      <c r="B6" s="5">
        <f>SUM(B4:B5)</f>
        <v>42590</v>
      </c>
      <c r="C6" s="5">
        <f>SUM(C4:C5)</f>
        <v>19090</v>
      </c>
      <c r="D6" s="5">
        <f t="shared" si="0"/>
        <v>61680</v>
      </c>
      <c r="E6" s="5">
        <f t="shared" si="1"/>
        <v>-23500</v>
      </c>
      <c r="F6" s="7">
        <f t="shared" si="2"/>
        <v>2.2310110005238344</v>
      </c>
    </row>
  </sheetData>
  <mergeCells count="1">
    <mergeCell ref="A1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18" sqref="D18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1" t="s">
        <v>129</v>
      </c>
      <c r="B1" s="11"/>
      <c r="C1" s="11"/>
      <c r="D1" s="11"/>
      <c r="E1" s="11"/>
      <c r="F1" s="11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2" t="s">
        <v>118</v>
      </c>
      <c r="B3" s="5" t="s">
        <v>16</v>
      </c>
      <c r="C3" s="5" t="s">
        <v>17</v>
      </c>
      <c r="D3" s="5" t="s">
        <v>20</v>
      </c>
      <c r="E3" s="5" t="s">
        <v>14</v>
      </c>
      <c r="F3" s="5" t="s">
        <v>15</v>
      </c>
    </row>
    <row r="4" spans="1:6" x14ac:dyDescent="0.25">
      <c r="A4" s="2" t="s">
        <v>119</v>
      </c>
      <c r="B4" s="6">
        <v>0</v>
      </c>
      <c r="C4" s="6">
        <v>0</v>
      </c>
      <c r="D4" s="6">
        <f>SUM(B4:C4)</f>
        <v>0</v>
      </c>
      <c r="E4" s="6">
        <f>C4-B4</f>
        <v>0</v>
      </c>
      <c r="F4" s="7" t="str">
        <f>IF(C4=0,"**.*",(B4/C4))</f>
        <v>**.*</v>
      </c>
    </row>
    <row r="5" spans="1:6" x14ac:dyDescent="0.25">
      <c r="A5" s="2" t="s">
        <v>120</v>
      </c>
      <c r="B5" s="6">
        <v>2938</v>
      </c>
      <c r="C5" s="6">
        <v>1774</v>
      </c>
      <c r="D5" s="6">
        <f t="shared" ref="D5:D10" si="0">SUM(B5:C5)</f>
        <v>4712</v>
      </c>
      <c r="E5" s="6">
        <f t="shared" ref="E5:E10" si="1">C5-B5</f>
        <v>-1164</v>
      </c>
      <c r="F5" s="7">
        <f t="shared" ref="F5:F10" si="2">IF(C5=0,"**.*",(B5/C5))</f>
        <v>1.6561443066516348</v>
      </c>
    </row>
    <row r="6" spans="1:6" x14ac:dyDescent="0.25">
      <c r="A6" s="2" t="s">
        <v>121</v>
      </c>
      <c r="B6" s="6">
        <v>11299</v>
      </c>
      <c r="C6" s="6">
        <v>5914</v>
      </c>
      <c r="D6" s="6">
        <f t="shared" si="0"/>
        <v>17213</v>
      </c>
      <c r="E6" s="6">
        <f t="shared" si="1"/>
        <v>-5385</v>
      </c>
      <c r="F6" s="7">
        <f t="shared" si="2"/>
        <v>1.9105512343591478</v>
      </c>
    </row>
    <row r="7" spans="1:6" x14ac:dyDescent="0.25">
      <c r="A7" s="2" t="s">
        <v>122</v>
      </c>
      <c r="B7" s="6">
        <v>16586</v>
      </c>
      <c r="C7" s="6">
        <v>6800</v>
      </c>
      <c r="D7" s="6">
        <f t="shared" si="0"/>
        <v>23386</v>
      </c>
      <c r="E7" s="6">
        <f t="shared" si="1"/>
        <v>-9786</v>
      </c>
      <c r="F7" s="7">
        <f t="shared" si="2"/>
        <v>2.4391176470588234</v>
      </c>
    </row>
    <row r="8" spans="1:6" x14ac:dyDescent="0.25">
      <c r="A8" s="2" t="s">
        <v>123</v>
      </c>
      <c r="B8" s="6">
        <v>10931</v>
      </c>
      <c r="C8" s="6">
        <v>4072</v>
      </c>
      <c r="D8" s="6">
        <f t="shared" si="0"/>
        <v>15003</v>
      </c>
      <c r="E8" s="6">
        <f t="shared" si="1"/>
        <v>-6859</v>
      </c>
      <c r="F8" s="7">
        <f t="shared" si="2"/>
        <v>2.6844302554027504</v>
      </c>
    </row>
    <row r="9" spans="1:6" x14ac:dyDescent="0.25">
      <c r="A9" s="2" t="s">
        <v>124</v>
      </c>
      <c r="B9" s="6">
        <v>836</v>
      </c>
      <c r="C9" s="6">
        <v>530</v>
      </c>
      <c r="D9" s="6">
        <f t="shared" si="0"/>
        <v>1366</v>
      </c>
      <c r="E9" s="6">
        <f t="shared" si="1"/>
        <v>-306</v>
      </c>
      <c r="F9" s="7">
        <f t="shared" si="2"/>
        <v>1.5773584905660378</v>
      </c>
    </row>
    <row r="10" spans="1:6" x14ac:dyDescent="0.25">
      <c r="A10" s="2" t="s">
        <v>13</v>
      </c>
      <c r="B10" s="5">
        <f>SUM(B4:B9)</f>
        <v>42590</v>
      </c>
      <c r="C10" s="5">
        <f>SUM(C4:C9)</f>
        <v>19090</v>
      </c>
      <c r="D10" s="5">
        <f t="shared" si="0"/>
        <v>61680</v>
      </c>
      <c r="E10" s="5">
        <f t="shared" si="1"/>
        <v>-23500</v>
      </c>
      <c r="F10" s="7">
        <f t="shared" si="2"/>
        <v>2.2310110005238344</v>
      </c>
    </row>
  </sheetData>
  <mergeCells count="1">
    <mergeCell ref="A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Total</vt:lpstr>
      <vt:lpstr>Boro</vt:lpstr>
      <vt:lpstr>PCT</vt:lpstr>
      <vt:lpstr>Race</vt:lpstr>
      <vt:lpstr>Sex</vt:lpstr>
      <vt:lpstr>Age</vt:lpstr>
      <vt:lpstr>crime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scarazzini895973</cp:lastModifiedBy>
  <cp:lastPrinted>2017-04-25T17:52:55Z</cp:lastPrinted>
  <dcterms:created xsi:type="dcterms:W3CDTF">2016-07-26T12:51:36Z</dcterms:created>
  <dcterms:modified xsi:type="dcterms:W3CDTF">2017-04-25T17:53:01Z</dcterms:modified>
</cp:coreProperties>
</file>