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xml" ContentType="application/vnd.openxmlformats-officedocument.spreadsheetml.comments+xml"/>
  <Override PartName="/xl/threadedComments/threadedComment2.xml" ContentType="application/vnd.ms-excel.threadedcomments+xml"/>
  <Override PartName="/xl/documenttasks/documenttask2.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nyco365.sharepoint.com/sites/HPD-OPS-SUS/Shared Documents/Design Guidelines/NC/"/>
    </mc:Choice>
  </mc:AlternateContent>
  <xr:revisionPtr revIDLastSave="3072" documentId="13_ncr:1_{DAB5B001-02CB-4847-B8F4-1959FEA27BEE}" xr6:coauthVersionLast="47" xr6:coauthVersionMax="47" xr10:uidLastSave="{E9803BB2-D8F6-422D-BD46-BC605F418115}"/>
  <workbookProtection workbookAlgorithmName="SHA-512" workbookHashValue="0PCq8k1AlhUld2UknKvr5mJDhstRdD2XtzhK5LGQ8/GGw8V/emfmE3v1wL+iblJc5GL6uLTkQcsvAuawKa1T5g==" workbookSaltValue="q7t2ASPYW/cEusNkVCS11A==" workbookSpinCount="100000" lockStructure="1"/>
  <bookViews>
    <workbookView xWindow="28680" yWindow="-120" windowWidth="29040" windowHeight="15720" tabRatio="900" xr2:uid="{00000000-000D-0000-FFFF-FFFF00000000}"/>
  </bookViews>
  <sheets>
    <sheet name="COVERSHEET + Instructions" sheetId="58" r:id="rId1"/>
    <sheet name="INTAKE - Project-Building(s)" sheetId="53" r:id="rId2"/>
    <sheet name="HIDE - Project-Bldgs dropdowns" sheetId="56" state="hidden" r:id="rId3"/>
    <sheet name="Project-Level Unit Distribution" sheetId="50" r:id="rId4"/>
    <sheet name="DGs NC Green Criteria" sheetId="51" r:id="rId5"/>
    <sheet name="HIDE - DGs NC - Dropdowns" sheetId="55" state="hidden" r:id="rId6"/>
    <sheet name="Design Waiver Form" sheetId="47" r:id="rId7"/>
    <sheet name="EGC pre-auth" sheetId="57" r:id="rId8"/>
    <sheet name="OLD COVERSHEET + Instructions" sheetId="45" state="hidden" r:id="rId9"/>
  </sheets>
  <externalReferences>
    <externalReference r:id="rId10"/>
    <externalReference r:id="rId11"/>
    <externalReference r:id="rId12"/>
  </externalReferences>
  <definedNames>
    <definedName name="_xlnm._FilterDatabase" localSheetId="4" hidden="1">'DGs NC Green Criteria'!$F$6:$G$151</definedName>
    <definedName name="_xlnm._FilterDatabase" localSheetId="1" hidden="1">'INTAKE - Project-Building(s)'!$F$8:$F$143</definedName>
    <definedName name="Check9" localSheetId="6">'Design Waiver Form'!#REF!</definedName>
    <definedName name="HPD_Primary_Program" localSheetId="4">'DGs NC Green Criteria'!#REF!</definedName>
    <definedName name="HPD_Primary_Program" localSheetId="5">'HIDE - DGs NC - Dropdowns'!#REF!</definedName>
    <definedName name="HPD_Primary_Program">#REF!</definedName>
    <definedName name="_xlnm.Print_Area" localSheetId="0">'COVERSHEET + Instructions'!$B$1:$X$32</definedName>
    <definedName name="_xlnm.Print_Area" localSheetId="6">'Design Waiver Form'!$A$1:$D$41</definedName>
    <definedName name="_xlnm.Print_Area" localSheetId="7">'EGC pre-auth'!$A$1:$K$42</definedName>
    <definedName name="_xlnm.Print_Area" localSheetId="2">'HIDE - Project-Bldgs dropdowns'!$A$1:$T$128</definedName>
    <definedName name="_xlnm.Print_Area" localSheetId="8">'OLD COVERSHEET + Instructions'!$B$1:$Y$34</definedName>
    <definedName name="_xlnm.Print_Area" localSheetId="3">'Project-Level Unit Distribution'!$B$1:$I$2</definedName>
    <definedName name="_xlnm.Print_Titles" localSheetId="6">'Design Waiver Form'!$1:$1</definedName>
    <definedName name="_xlnm.Print_Titles" localSheetId="4">'DGs NC Green Criteria'!$1:$1</definedName>
    <definedName name="_xlnm.Print_Titles" localSheetId="5">'HIDE - DGs NC - Dropdowns'!$1:$1</definedName>
    <definedName name="Select" localSheetId="4">'DGs NC Green Criteria'!#REF!</definedName>
    <definedName name="Select" localSheetId="5">'HIDE - DGs NC - Dropdowns'!#REF!</definedName>
    <definedName name="Select">#REF!</definedName>
    <definedName name="Text20" localSheetId="6">'Design Waiver Form'!#REF!</definedName>
    <definedName name="UNIT_MENU" localSheetId="3">[1]MenuData!$E$2:$E$16</definedName>
    <definedName name="UNIT_MENU">[2]MenuData!$E$2:$E$16</definedName>
    <definedName name="YES_NO">[3]MenuData!$A$2:$A$3</definedName>
  </definedNames>
  <calcPr calcId="191028"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57" l="1" a="1"/>
  <c r="H26" i="57"/>
  <c r="H25" i="57" a="1"/>
  <c r="H25" i="57"/>
  <c r="H24" i="57" a="1"/>
  <c r="H24" i="57"/>
  <c r="D102" i="51"/>
  <c r="D101" i="51"/>
  <c r="D64" i="53" l="1"/>
  <c r="D63" i="53"/>
  <c r="I35" i="50"/>
  <c r="I33" i="50"/>
  <c r="H23" i="57" a="1"/>
  <c r="H23" i="57" s="1"/>
  <c r="D16" i="51"/>
  <c r="H11" i="57" s="1"/>
  <c r="D138" i="53" l="1"/>
  <c r="D136" i="53"/>
  <c r="D126" i="53"/>
  <c r="D68" i="53"/>
  <c r="D71" i="53"/>
  <c r="D73" i="53"/>
  <c r="D72" i="53"/>
  <c r="D70" i="53"/>
  <c r="D69" i="53"/>
  <c r="D67" i="53"/>
  <c r="D66" i="53"/>
  <c r="D65" i="53"/>
  <c r="D62" i="53"/>
  <c r="D61" i="53"/>
  <c r="D60" i="53"/>
  <c r="D59" i="53"/>
  <c r="D58" i="53"/>
  <c r="D57" i="53"/>
  <c r="D56" i="53"/>
  <c r="D50" i="51" l="1"/>
  <c r="D104" i="51"/>
  <c r="D62" i="51"/>
  <c r="L143" i="53"/>
  <c r="K143" i="53"/>
  <c r="J143" i="53"/>
  <c r="I143" i="53"/>
  <c r="H12" i="57"/>
  <c r="D7" i="57"/>
  <c r="H7" i="57"/>
  <c r="H6" i="57"/>
  <c r="D8" i="57"/>
  <c r="D6" i="57"/>
  <c r="D115" i="51"/>
  <c r="D41" i="51"/>
  <c r="D143" i="51"/>
  <c r="D142" i="51"/>
  <c r="D141" i="51"/>
  <c r="D140" i="51"/>
  <c r="D112" i="51"/>
  <c r="D87" i="51"/>
  <c r="D85" i="51"/>
  <c r="D67" i="51"/>
  <c r="D71" i="51"/>
  <c r="D58" i="51"/>
  <c r="D53" i="51"/>
  <c r="D46" i="51"/>
  <c r="D37" i="51"/>
  <c r="D38" i="51"/>
  <c r="D39" i="51"/>
  <c r="D21" i="51"/>
  <c r="D17" i="51"/>
  <c r="D151" i="51"/>
  <c r="D149" i="51"/>
  <c r="D148" i="51"/>
  <c r="D133" i="51"/>
  <c r="D134" i="51"/>
  <c r="D132" i="51"/>
  <c r="D131" i="51"/>
  <c r="D130" i="51"/>
  <c r="D128" i="51"/>
  <c r="D127" i="51"/>
  <c r="D126" i="51"/>
  <c r="D125" i="51"/>
  <c r="D100" i="51"/>
  <c r="D108" i="51"/>
  <c r="D107" i="51"/>
  <c r="D121" i="51"/>
  <c r="D120" i="51"/>
  <c r="D119" i="51"/>
  <c r="D116" i="51"/>
  <c r="D114" i="51"/>
  <c r="D122" i="51"/>
  <c r="D117" i="51"/>
  <c r="D105" i="51"/>
  <c r="D95" i="51"/>
  <c r="D91" i="51"/>
  <c r="D84" i="51"/>
  <c r="D92" i="51"/>
  <c r="D90" i="51"/>
  <c r="D89" i="51"/>
  <c r="D88" i="51"/>
  <c r="D82" i="51"/>
  <c r="D78" i="51"/>
  <c r="D77" i="51"/>
  <c r="D81" i="51"/>
  <c r="D76" i="51"/>
  <c r="D75" i="51"/>
  <c r="D74" i="51"/>
  <c r="D73" i="51"/>
  <c r="D80" i="51"/>
  <c r="D79" i="51"/>
  <c r="D70" i="51"/>
  <c r="D61" i="51"/>
  <c r="D69" i="51"/>
  <c r="D65" i="51"/>
  <c r="D43" i="51"/>
  <c r="D40" i="51"/>
  <c r="D36" i="51"/>
  <c r="D42" i="51"/>
  <c r="D22" i="51"/>
  <c r="D20" i="51"/>
  <c r="H11" i="51"/>
  <c r="D117" i="53"/>
  <c r="D125" i="53"/>
  <c r="D124" i="53"/>
  <c r="D122" i="53"/>
  <c r="D120" i="53"/>
  <c r="D119" i="53"/>
  <c r="D118" i="53"/>
  <c r="D142" i="53"/>
  <c r="D111" i="53"/>
  <c r="D110" i="53"/>
  <c r="D109" i="53"/>
  <c r="D108" i="53"/>
  <c r="D107" i="53"/>
  <c r="D106" i="53"/>
  <c r="D105" i="53"/>
  <c r="D104" i="53"/>
  <c r="D103" i="53"/>
  <c r="D102" i="53"/>
  <c r="D101" i="53"/>
  <c r="N51" i="53"/>
  <c r="I26" i="50"/>
  <c r="I25" i="50"/>
  <c r="I29" i="50" s="1"/>
  <c r="F30" i="50" s="1"/>
  <c r="I24" i="50"/>
  <c r="I23" i="50"/>
  <c r="I22" i="50"/>
  <c r="I21" i="50"/>
  <c r="D99" i="53"/>
  <c r="D98" i="53"/>
  <c r="D87" i="53"/>
  <c r="H143" i="53"/>
  <c r="D147" i="51"/>
  <c r="D144" i="51"/>
  <c r="D138" i="51"/>
  <c r="D137" i="51"/>
  <c r="D136" i="51"/>
  <c r="D111" i="51"/>
  <c r="D110" i="51"/>
  <c r="D109" i="51"/>
  <c r="D103" i="51"/>
  <c r="D97" i="51"/>
  <c r="D93" i="51"/>
  <c r="D86" i="51"/>
  <c r="D68" i="51"/>
  <c r="D66" i="51"/>
  <c r="D63" i="51"/>
  <c r="D59" i="51"/>
  <c r="D60" i="51"/>
  <c r="D57" i="51"/>
  <c r="D54" i="51"/>
  <c r="D52" i="51"/>
  <c r="D51" i="51"/>
  <c r="D48" i="51"/>
  <c r="D47" i="51"/>
  <c r="D45" i="51"/>
  <c r="D34" i="51"/>
  <c r="D33" i="51"/>
  <c r="D31" i="51"/>
  <c r="D32" i="51"/>
  <c r="D30" i="51"/>
  <c r="D29" i="51"/>
  <c r="D28" i="51"/>
  <c r="D27" i="51"/>
  <c r="D26" i="51"/>
  <c r="D25" i="51"/>
  <c r="D15" i="51"/>
  <c r="D18" i="51"/>
  <c r="D14" i="51"/>
  <c r="D123" i="53"/>
  <c r="D116" i="53"/>
  <c r="D115" i="53"/>
  <c r="D114" i="53"/>
  <c r="D97" i="53"/>
  <c r="D96" i="53"/>
  <c r="D95" i="53"/>
  <c r="D94" i="53"/>
  <c r="D93" i="53"/>
  <c r="D92" i="53"/>
  <c r="D91" i="53"/>
  <c r="D90" i="53"/>
  <c r="D88" i="53"/>
  <c r="D85" i="53"/>
  <c r="D84" i="53"/>
  <c r="D83" i="53"/>
  <c r="D82" i="53"/>
  <c r="D80" i="53"/>
  <c r="D79" i="53"/>
  <c r="D78" i="53"/>
  <c r="D77" i="53"/>
  <c r="D76" i="53"/>
  <c r="D75" i="53"/>
  <c r="D53" i="53"/>
  <c r="D89" i="53"/>
  <c r="D81" i="53"/>
  <c r="B4" i="47"/>
  <c r="C14" i="47"/>
  <c r="C13" i="47"/>
  <c r="C12" i="47"/>
  <c r="C11" i="47"/>
  <c r="C10" i="47"/>
  <c r="C9" i="47"/>
  <c r="C8" i="47"/>
  <c r="D51" i="53"/>
  <c r="Q51" i="53"/>
  <c r="M51" i="53"/>
  <c r="I51" i="53"/>
  <c r="L51" i="53"/>
  <c r="J51" i="53"/>
  <c r="P51" i="53"/>
  <c r="O51" i="53"/>
  <c r="K51" i="53"/>
  <c r="H51" i="53"/>
  <c r="D8" i="51"/>
  <c r="H8" i="51" s="1"/>
  <c r="I52" i="53"/>
  <c r="J52" i="53" s="1"/>
  <c r="K52" i="53" s="1"/>
  <c r="L52" i="53" s="1"/>
  <c r="M52" i="53" s="1"/>
  <c r="N52" i="53" s="1"/>
  <c r="O52" i="53" s="1"/>
  <c r="P52" i="53" s="1"/>
  <c r="Q52" i="53" s="1"/>
  <c r="I9" i="51"/>
  <c r="J9" i="51" s="1"/>
  <c r="D86" i="53"/>
  <c r="Q143" i="53"/>
  <c r="P143" i="53"/>
  <c r="O143" i="53"/>
  <c r="N143" i="53"/>
  <c r="M143" i="53"/>
  <c r="D131" i="53"/>
  <c r="D130" i="53"/>
  <c r="D129" i="53"/>
  <c r="D128" i="53"/>
  <c r="D127" i="53"/>
  <c r="H10" i="51"/>
  <c r="D141" i="53"/>
  <c r="D140" i="53"/>
  <c r="D139" i="53"/>
  <c r="D137" i="53"/>
  <c r="D135" i="53"/>
  <c r="D133" i="53"/>
  <c r="D132" i="53"/>
  <c r="H29" i="50"/>
  <c r="G29" i="50"/>
  <c r="F29" i="50"/>
  <c r="E29" i="50"/>
  <c r="D29" i="50"/>
  <c r="C29" i="50"/>
  <c r="I28" i="50"/>
  <c r="I27" i="50"/>
  <c r="I20" i="50"/>
  <c r="I19" i="50"/>
  <c r="H12" i="50"/>
  <c r="G12" i="50"/>
  <c r="F12" i="50"/>
  <c r="E12" i="50"/>
  <c r="D12" i="50"/>
  <c r="C12" i="50"/>
  <c r="I11" i="50"/>
  <c r="I10" i="50"/>
  <c r="I9" i="50"/>
  <c r="I8" i="50"/>
  <c r="I7" i="50"/>
  <c r="I6" i="50"/>
  <c r="I12" i="50" s="1"/>
  <c r="D34" i="53"/>
  <c r="G13" i="50" l="1"/>
  <c r="I13" i="50"/>
  <c r="D32" i="53"/>
  <c r="I36" i="50"/>
  <c r="E13" i="50"/>
  <c r="H13" i="50"/>
  <c r="D13" i="50"/>
  <c r="F13" i="50"/>
  <c r="C13" i="50"/>
  <c r="E30" i="50"/>
  <c r="H30" i="50"/>
  <c r="I30" i="50"/>
  <c r="C30" i="50"/>
  <c r="D30" i="50"/>
  <c r="G30" i="50"/>
  <c r="I10" i="51"/>
  <c r="I8" i="51" s="1"/>
  <c r="I11" i="51"/>
  <c r="D52" i="53"/>
  <c r="H9" i="57" s="1"/>
  <c r="J10" i="51"/>
  <c r="J8" i="51" s="1"/>
  <c r="K9" i="51"/>
  <c r="J11" i="51"/>
  <c r="D143" i="53"/>
  <c r="I34" i="50" l="1"/>
  <c r="D33" i="53"/>
  <c r="L9" i="51"/>
  <c r="K11" i="51"/>
  <c r="K10" i="51"/>
  <c r="K8" i="51" s="1"/>
  <c r="M9" i="51" l="1"/>
  <c r="L11" i="51"/>
  <c r="L10" i="51"/>
  <c r="L8" i="51" s="1"/>
  <c r="M11" i="51" l="1"/>
  <c r="M10" i="51"/>
  <c r="M8" i="51" s="1"/>
  <c r="N9" i="51"/>
  <c r="N10" i="51" l="1"/>
  <c r="O9" i="51"/>
  <c r="N11" i="51"/>
  <c r="O10" i="51" l="1"/>
  <c r="O8" i="51" s="1"/>
  <c r="P9" i="51"/>
  <c r="O11" i="51"/>
  <c r="N8" i="51"/>
  <c r="P11" i="51" l="1"/>
  <c r="P10" i="51"/>
  <c r="Q9" i="51"/>
  <c r="Q11" i="51" l="1"/>
  <c r="D11" i="51" s="1"/>
  <c r="Q10" i="51"/>
  <c r="Q8" i="51" s="1"/>
  <c r="P8" i="51"/>
  <c r="D9" i="51" l="1"/>
  <c r="D10"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tc={68A9C56E-8788-4BC8-9CF9-4A41A520BAAF}</author>
    <author>tc={F3304B35-CF8D-4BDF-960E-04BB3B6DEB70}</author>
    <author>tc={BFCCA023-72A6-4084-BBEB-764D900FB795}</author>
  </authors>
  <commentList>
    <comment ref="C16" authorId="0" shapeId="0" xr:uid="{68A9C56E-8788-4BC8-9CF9-4A41A520BAA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@Luci, Giulia (HPD) Have they done building electrification? 
Reply:
    @Leone, Jennifer (HPD) check B16.</t>
      </text>
    </comment>
    <comment ref="B37" authorId="1" shapeId="0" xr:uid="{F3304B35-CF8D-4BDF-960E-04BB3B6DEB70}">
      <text>
        <t>[Threaded comment]
Your version of Excel allows you to read this threaded comment; however, any edits to it will get removed if the file is opened in a newer version of Excel. Learn more: https://go.microsoft.com/fwlink/?linkid=870924
Comment:
    @Luci, Giulia (HPD) "added "per the Design Guidelines"
Reply:
    @Leone, Jennifer (HPD) done. I'm doing these edits in the Preservation workbook too.</t>
      </text>
    </comment>
    <comment ref="B39" authorId="2" shapeId="0" xr:uid="{BFCCA023-72A6-4084-BBEB-764D900FB79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@Luci, Giulia (HPD) should we add design "Guidelines" waivers for clarity?</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tc={6A88CEFE-72EE-4081-808F-7C908FE3C59A}</author>
    <author>tc={F6ADC097-083C-4206-913B-7D33AE0BBBAF}</author>
    <author>tc={0257E4B6-1377-4E55-8E65-40EBF3617BF7}</author>
  </authors>
  <commentList>
    <comment ref="B1" authorId="0" shapeId="0" xr:uid="{6A88CEFE-72EE-4081-808F-7C908FE3C59A}">
      <text>
        <t>[Threaded comment]
Your version of Excel allows you to read this threaded comment; however, any edits to it will get removed if the file is opened in a newer version of Excel. Learn more: https://go.microsoft.com/fwlink/?linkid=870924
Comment:
    @Leone, Jennifer (HPD) @Reid-Harris, Jasmine (HPD) can we delete this tab if we all agree about merging milestones 3 and 4?
Reply:
    sounds good to me</t>
      </text>
    </comment>
    <comment ref="L4" authorId="1" shapeId="0" xr:uid="{F6ADC097-083C-4206-913B-7D33AE0BBBA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@Luci, Giulia (HPD) should this say for expedited, "ONLY submit for milestones 4 &amp; 5?"
Reply:
    @Leone, Jennifer (HPD) look at the NEW COVERSHEET</t>
      </text>
    </comment>
    <comment ref="Q4" authorId="2" shapeId="0" xr:uid="{0257E4B6-1377-4E55-8E65-40EBF3617BF7}">
      <text>
        <t>[Threaded comment]
Your version of Excel allows you to read this threaded comment; however, any edits to it will get removed if the file is opened in a newer version of Excel. Learn more: https://go.microsoft.com/fwlink/?linkid=870924
Comment:
    @Luci, Giulia (HPD) add "include the EGC tab"
Reply:
    @Leone, Jennifer (HPD)  look at the NEW COVERSHEET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<sst xmlns="http://schemas.openxmlformats.org/spreadsheetml/2006/main" count="1687" uniqueCount="801">
  <si>
    <t>HPD New Construction Design Guidelines Workbook: Cover Sheet &amp; Instructions</t>
  </si>
  <si>
    <t xml:space="preserve">The Design Guidelines Workbook is an integral part of the development process. 
Project teams will submit this Workbook four times during the process, even if content has not changed since the previous submission. </t>
  </si>
  <si>
    <t>The Workbook has four Milestones:</t>
  </si>
  <si>
    <r>
      <rPr>
        <sz val="11"/>
        <color rgb="FF000000"/>
        <rFont val="Bahnschrift SemiBold"/>
        <family val="2"/>
      </rPr>
      <t xml:space="preserve">Milestone 1: 
Workbook &amp; Design Waivers Submittal
</t>
    </r>
    <r>
      <rPr>
        <i/>
        <sz val="10"/>
        <color rgb="FF000000"/>
        <rFont val="Bahnschrift SemiLight"/>
        <family val="2"/>
      </rPr>
      <t xml:space="preserve">Early Schematic Design
</t>
    </r>
    <r>
      <rPr>
        <b/>
        <sz val="10"/>
        <color rgb="FF000000"/>
        <rFont val="Bahnschrift SemiLight"/>
        <family val="2"/>
      </rPr>
      <t xml:space="preserve">
</t>
    </r>
    <r>
      <rPr>
        <sz val="10"/>
        <color rgb="FF000000"/>
        <rFont val="Bahnschrift SemiLight"/>
        <family val="2"/>
      </rPr>
      <t>Fill out the 'INTAKE-Project-Building(s)', 'Project-Level Unit Distribution', and the 'Design Waiver Form'* tabs, if applicable. 
Email the Workbook to HPD Sustainability &amp; Resiliency (see emails below), and cc the HPD PM.</t>
    </r>
  </si>
  <si>
    <r>
      <rPr>
        <sz val="11"/>
        <color rgb="FF000000"/>
        <rFont val="Bahnschrift SemiBold"/>
        <family val="2"/>
      </rPr>
      <t xml:space="preserve">Milestone 2: 
Mandatory Design Consultation 
</t>
    </r>
    <r>
      <rPr>
        <i/>
        <sz val="10"/>
        <color rgb="FF000000"/>
        <rFont val="Bahnschrift SemiLight"/>
        <family val="2"/>
      </rPr>
      <t xml:space="preserve">50% DDs
</t>
    </r>
    <r>
      <rPr>
        <b/>
        <sz val="10"/>
        <color rgb="FF000000"/>
        <rFont val="Bahnschrift SemiLight"/>
        <family val="2"/>
      </rPr>
      <t xml:space="preserve">
</t>
    </r>
    <r>
      <rPr>
        <sz val="10"/>
        <color rgb="FF000000"/>
        <rFont val="Bahnschrift SemiLight"/>
        <family val="2"/>
      </rPr>
      <t>Update the 'INTAKE-Project-Building(s)', 'Project-Level Unit Distribution', and 'Design Waiver Form'* tabs, if applicable. 
Fill out relevant cells in 'DGs NC Green Criteria' tab. Submit as part of HPD BLDS' Design Consultation submission package. When the submission is nearly complete, alert the PM for project initiation in eBLDS.</t>
    </r>
  </si>
  <si>
    <t>Milestone 3:</t>
  </si>
  <si>
    <r>
      <rPr>
        <sz val="11"/>
        <color rgb="FF000000"/>
        <rFont val="Bahnschrift SemiBold"/>
        <family val="2"/>
      </rPr>
      <t xml:space="preserve">Milestone 4: 
Loan Closing
</t>
    </r>
    <r>
      <rPr>
        <b/>
        <sz val="10"/>
        <color rgb="FF000000"/>
        <rFont val="Bahnschrift SemiLight"/>
        <family val="2"/>
      </rPr>
      <t xml:space="preserve">
</t>
    </r>
    <r>
      <rPr>
        <sz val="10"/>
        <color rgb="FF000000"/>
        <rFont val="Bahnschrift SemiLight"/>
        <family val="2"/>
      </rPr>
      <t>Submit final and certified Workbook to HPD PM (instructions below). 
If any design changes were made following BLDS Design Review Acceptance, the Owner/Architect must notify HPD PM as soon as possible.</t>
    </r>
  </si>
  <si>
    <r>
      <rPr>
        <sz val="11"/>
        <color rgb="FF000000"/>
        <rFont val="Bahnschrift SemiBold"/>
        <family val="2"/>
      </rPr>
      <t>Design Review</t>
    </r>
    <r>
      <rPr>
        <sz val="10"/>
        <color rgb="FF000000"/>
        <rFont val="Bahnschrift SemiLight"/>
        <family val="2"/>
      </rPr>
      <t xml:space="preserve">
</t>
    </r>
    <r>
      <rPr>
        <i/>
        <sz val="10"/>
        <color rgb="FF000000"/>
        <rFont val="Bahnschrift SemiLight"/>
        <family val="2"/>
      </rPr>
      <t xml:space="preserve">100% DDs
</t>
    </r>
    <r>
      <rPr>
        <sz val="10"/>
        <color rgb="FF000000"/>
        <rFont val="Bahnschrift SemiLight"/>
        <family val="2"/>
      </rPr>
      <t xml:space="preserve">
Update all tabs as needed.
If selected for BLDS Design Review (Full or Targeted) submit as part of the BLDS Design Review submission.
If selected for Expedited Review, a Design Review submission is not required.</t>
    </r>
  </si>
  <si>
    <r>
      <rPr>
        <sz val="11"/>
        <color rgb="FF000000"/>
        <rFont val="Bahnschrift SemiBold"/>
        <family val="2"/>
      </rPr>
      <t>EGC Pre-Authorization</t>
    </r>
    <r>
      <rPr>
        <sz val="10"/>
        <color rgb="FF000000"/>
        <rFont val="Bahnschrift SemiLight"/>
        <family val="2"/>
      </rPr>
      <t xml:space="preserve">
Fill out 'EGC pre-auth.' tab. Update all tabs per milestone 3. Submit the workbook along with the required documentation outlined in the 'EGC pre-auth.' tab to HPD Sustainability.</t>
    </r>
    <r>
      <rPr>
        <b/>
        <sz val="10"/>
        <color rgb="FF000000"/>
        <rFont val="Bahnschrift SemiLight"/>
        <family val="2"/>
      </rPr>
      <t xml:space="preserve">
</t>
    </r>
    <r>
      <rPr>
        <sz val="11"/>
        <color rgb="FF000000"/>
        <rFont val="Bahnschrift SemiBold"/>
        <family val="2"/>
      </rPr>
      <t>EGC Waiver for LEED Projects</t>
    </r>
    <r>
      <rPr>
        <sz val="10"/>
        <color rgb="FF000000"/>
        <rFont val="Bahnschrift SemiLight"/>
        <family val="2"/>
      </rPr>
      <t xml:space="preserve">
Submit completed Workbook along with the completed 'EGC waiver for LEED Projects' form found on our website**.</t>
    </r>
  </si>
  <si>
    <t>Contact: HPD Sustainability &amp; Resliency</t>
  </si>
  <si>
    <t>Contact: HPD PM</t>
  </si>
  <si>
    <t>Contact: HPD PM and/or BLDS Reviewer</t>
  </si>
  <si>
    <t>Contact: greencommunities@hpd.nyc.gov</t>
  </si>
  <si>
    <t>Contact: HPD PM &amp; Lender</t>
  </si>
  <si>
    <r>
      <t xml:space="preserve">* </t>
    </r>
    <r>
      <rPr>
        <sz val="10"/>
        <color rgb="FF000000"/>
        <rFont val="Bahnschrift SemiBold"/>
        <family val="2"/>
      </rPr>
      <t>Design Waivers</t>
    </r>
    <r>
      <rPr>
        <sz val="10"/>
        <color rgb="FF000000"/>
        <rFont val="Bahnschrift SemiLight"/>
        <family val="2"/>
      </rPr>
      <t xml:space="preserve"> (relating to sustainability and resiliency requirements only) must be submitted and approved by HPD prior to Milestone 2. Requests will be reviewed on a case-by-case basis and approved where HPD determines to be appropriate.</t>
    </r>
  </si>
  <si>
    <t>** Review more information:</t>
  </si>
  <si>
    <t xml:space="preserve">https://www.nyc.gov/site/hpd/services-and-information/enterprise-green-communities-criteria-egcc.page </t>
  </si>
  <si>
    <r>
      <rPr>
        <u/>
        <sz val="10"/>
        <color rgb="FF000000"/>
        <rFont val="Bahnschrift SemiBold"/>
        <family val="2"/>
      </rPr>
      <t>Note</t>
    </r>
    <r>
      <rPr>
        <sz val="10"/>
        <color rgb="FF000000"/>
        <rFont val="Bahnschrift SemiBold"/>
        <family val="2"/>
      </rPr>
      <t xml:space="preserve">: Standalone Inclusionary Housing projects </t>
    </r>
    <r>
      <rPr>
        <sz val="10"/>
        <color rgb="FF000000"/>
        <rFont val="Bahnschrift SemiLight"/>
        <family val="2"/>
      </rPr>
      <t>should only fill out the 'INTAKE - Project-Buildings' tab and the 'Project-Level Unit Distribution' tab, and submit this workbook for Milestone 3 only.</t>
    </r>
  </si>
  <si>
    <t>WORKBOOK SUBMISSION &amp; CERTIFICATION:</t>
  </si>
  <si>
    <r>
      <rPr>
        <sz val="10"/>
        <color rgb="FF000000"/>
        <rFont val="Bahnschrift SemiBold"/>
        <family val="2"/>
      </rPr>
      <t xml:space="preserve">TO SUBMIT A DESIGN WAIVER REQUEST: </t>
    </r>
    <r>
      <rPr>
        <sz val="10"/>
        <color rgb="FF000000"/>
        <rFont val="Bahnschrift SemiLight"/>
        <family val="2"/>
      </rPr>
      <t>fill out the INTAKE-Project-Building(s) and Design Waiver tabs and submit to sustainability@hpd.nyc.gov, with subject titled: [project address] [HPD ID] - Workbook and Waiver(s)</t>
    </r>
  </si>
  <si>
    <r>
      <rPr>
        <sz val="10"/>
        <color rgb="FF000000"/>
        <rFont val="Bahnschrift SemiBold"/>
        <family val="2"/>
      </rPr>
      <t xml:space="preserve">TO SUBMIT THE WORKBOOK: </t>
    </r>
    <r>
      <rPr>
        <sz val="10"/>
        <color rgb="FF000000"/>
        <rFont val="Bahnschrift SemiLight"/>
        <family val="2"/>
      </rPr>
      <t>Submit all applicable tabs as an Excel file named:  [borough]_[block]_[projectname]_DGW-NC_ [#](Number according to Milestone)</t>
    </r>
  </si>
  <si>
    <r>
      <rPr>
        <sz val="10"/>
        <color rgb="FF000000"/>
        <rFont val="Bahnschrift SemiBold"/>
        <family val="2"/>
      </rPr>
      <t xml:space="preserve">TO CERTIFY THE WORKBOOK: </t>
    </r>
    <r>
      <rPr>
        <sz val="10"/>
        <color rgb="FF000000"/>
        <rFont val="Bahnschrift SemiLight"/>
        <family val="2"/>
      </rPr>
      <t>Save document as Excel file, and include all applicable tabs. Be sure to include Owner &amp; Architect signatures in checklists tabs. Be sure that the file name and email subject line are formatted as [borough]_[block]_[projectname]_DGW-NC_ [#](Number according to Milestone)</t>
    </r>
  </si>
  <si>
    <t>Have questions for Sustainability? Reach out:</t>
  </si>
  <si>
    <t>sustainability@hpd.nyc.gov</t>
  </si>
  <si>
    <t>Note: include 'Design Guidelines Questions' in your subject line.</t>
  </si>
  <si>
    <t>Have questions for HPD BLDS? Reach out:</t>
  </si>
  <si>
    <t>blds.contact@hpd.nyc.gov</t>
  </si>
  <si>
    <t>Have questions for HPD Resliency? Reach out:</t>
  </si>
  <si>
    <t>resiliency@hpd.nyc.gov</t>
  </si>
  <si>
    <t>For project-specific questions, please contact your assigned HPD Project Manager.</t>
  </si>
  <si>
    <t>USEFUL LINKS:</t>
  </si>
  <si>
    <t>New Construction Design Guidelines - HPD (nyc.gov)</t>
  </si>
  <si>
    <t>BLDS - HPD (nyc.gov)</t>
  </si>
  <si>
    <t>(BLDS checklists have more information on submission requirements and file naming convention)</t>
  </si>
  <si>
    <t>HPD Electric Heating Policy (nyc.gov)</t>
  </si>
  <si>
    <t>Underwriting Electric and High-Performance Buildings</t>
  </si>
  <si>
    <t>INTAKE - Project &amp; Building-Level Information</t>
  </si>
  <si>
    <r>
      <rPr>
        <b/>
        <sz val="11"/>
        <color rgb="FFFFFFFF"/>
        <rFont val="Bahnschrift SemiLight"/>
        <family val="2"/>
      </rPr>
      <t>INSTRUCTIONS</t>
    </r>
    <r>
      <rPr>
        <sz val="11"/>
        <color rgb="FF000000"/>
        <rFont val="Bahnschrift SemiLight"/>
        <family val="2"/>
      </rPr>
      <t xml:space="preserve">
</t>
    </r>
    <r>
      <rPr>
        <sz val="11"/>
        <color rgb="FF000000"/>
        <rFont val="Calibri"/>
        <family val="2"/>
      </rPr>
      <t>·</t>
    </r>
    <r>
      <rPr>
        <sz val="11"/>
        <color rgb="FF000000"/>
        <rFont val="Bahnschrift SemiLight"/>
        <family val="2"/>
      </rPr>
      <t xml:space="preserve"> Fill out blue cells only.
· For multi-building projects, include every building in the project. This template includes up to 5 buildings; if the project has more than 5 buildings, add columns to the right, copying over the previous column to retain drop-downs and formatting.</t>
    </r>
  </si>
  <si>
    <r>
      <rPr>
        <sz val="11"/>
        <color theme="0"/>
        <rFont val="Bahnschrift SemiBold"/>
        <family val="2"/>
      </rPr>
      <t>Why are we asking for this?</t>
    </r>
    <r>
      <rPr>
        <sz val="11"/>
        <color theme="0"/>
        <rFont val="Bahnschrift SemiLight"/>
        <family val="2"/>
      </rPr>
      <t xml:space="preserve"> </t>
    </r>
    <r>
      <rPr>
        <sz val="11"/>
        <rFont val="Bahnschrift SemiLight"/>
        <family val="2"/>
      </rPr>
      <t>To ensure projects meet HPD's requirements and to inform HPD's benchmarking and policies moving forward. We thank you for your participation.</t>
    </r>
  </si>
  <si>
    <t>eliminate if we add "new" to scopes</t>
  </si>
  <si>
    <t>SUBMITTAL DATE</t>
  </si>
  <si>
    <t>MM/DD/YYYY</t>
  </si>
  <si>
    <t>HIDE - for HPD internal use only</t>
  </si>
  <si>
    <t>SUBMITTAL TYPE</t>
  </si>
  <si>
    <r>
      <rPr>
        <sz val="12"/>
        <rFont val="Bahnschrift Light"/>
        <family val="2"/>
      </rPr>
      <t>un-check 'blanks' for data pull</t>
    </r>
    <r>
      <rPr>
        <b/>
        <sz val="11"/>
        <rFont val="Bahnschrift Light"/>
        <family val="2"/>
      </rPr>
      <t xml:space="preserve"> </t>
    </r>
    <r>
      <rPr>
        <b/>
        <sz val="15"/>
        <rFont val="Calibri"/>
        <family val="2"/>
        <scheme val="minor"/>
      </rPr>
      <t>→→→→</t>
    </r>
  </si>
  <si>
    <t>Project Information</t>
  </si>
  <si>
    <t>Additional Guidance</t>
  </si>
  <si>
    <t>Respond / select from drop-down</t>
  </si>
  <si>
    <t>HPD notes</t>
  </si>
  <si>
    <t>T</t>
  </si>
  <si>
    <t>Applicant Information</t>
  </si>
  <si>
    <t>D</t>
  </si>
  <si>
    <t>Primary Point(s) of contact name(s)</t>
  </si>
  <si>
    <t>Primary Point(s) of contact email(s)</t>
  </si>
  <si>
    <t>Developer/ Sponsor Name</t>
  </si>
  <si>
    <t>Has the Developer received Design Acceptance with at least 1 HPD-financed New Construction Project in the last 5 years?</t>
  </si>
  <si>
    <t>If No, the project has a higher chance of undergoing a BLDS review.</t>
  </si>
  <si>
    <t>Architect of Record</t>
  </si>
  <si>
    <t>Secondary architect, if applicable</t>
  </si>
  <si>
    <t>MEP Engineer of Record</t>
  </si>
  <si>
    <t>Has the Architect/Engineer received Design Acceptance with at least 1 HPD-financed Preservation project in last 3 years?</t>
  </si>
  <si>
    <t>If No, the project will undergo a BLDS review (Full or Targeted).</t>
  </si>
  <si>
    <t>Has the MEP Engineer familiarity with design of electric systems for heating and DHW in Multifamily Buildings?</t>
  </si>
  <si>
    <t>Green Consultant Name</t>
  </si>
  <si>
    <t>Green Consultant Company</t>
  </si>
  <si>
    <t>Accessibility Consultant Name, if applicable</t>
  </si>
  <si>
    <t>Projects with an Accessibility Consultant won't undergo a BLDS Full Review, but will undergo a Targeted Review or be Expedited.</t>
  </si>
  <si>
    <t>Accessibility Consultant Company, if applicable</t>
  </si>
  <si>
    <t>Additional Consultants, if known</t>
  </si>
  <si>
    <t>Project-Level Information</t>
  </si>
  <si>
    <t>HPD 5-digit Project ID</t>
  </si>
  <si>
    <t>HPD Project Name</t>
  </si>
  <si>
    <t>HPD Project Manager</t>
  </si>
  <si>
    <t>HPD Primary Program</t>
  </si>
  <si>
    <t>HPD Secondary Program, if any</t>
  </si>
  <si>
    <t>Does the Project include formerly homeless or CityFHEPs residents?</t>
  </si>
  <si>
    <t>Furthest distance between any two sites (Miles)</t>
  </si>
  <si>
    <t>Total # Dwelling Units</t>
  </si>
  <si>
    <t>Auto-filled from 'Project-Level Unit Distribution' Tab.</t>
  </si>
  <si>
    <t>Total # of Mobility Impaired Dwelling Units</t>
  </si>
  <si>
    <t>Total # of Hearing/Vision Impaired Dwelling Units</t>
  </si>
  <si>
    <t>Scope Information</t>
  </si>
  <si>
    <t>Is project being designed as all-electric, meeting LL97's 2050 GHG emission limits (excluding backup power generation)</t>
  </si>
  <si>
    <t>Are any of the sites defined as flood-prone per the Design Guidelines?</t>
  </si>
  <si>
    <t>Per Design Guidelines, Section 2.1</t>
  </si>
  <si>
    <t>Does project trigger a DEP USWR Stormwater Permit Requirement?</t>
  </si>
  <si>
    <t>nyc.gov/site/dep/water/stormwater</t>
  </si>
  <si>
    <t>Is the Project seeking any 'Guidelines' Design Waivers?</t>
  </si>
  <si>
    <t>Is Project shared housing?</t>
  </si>
  <si>
    <t>Is the site privately owned?</t>
  </si>
  <si>
    <t>Projects on a publicly owned site will undergo a BLDS review (Full or Targeted).</t>
  </si>
  <si>
    <t>Does the project include adaptive reuse of existing buildings?</t>
  </si>
  <si>
    <t>Adaptive reuse will undergo a BLDS review (Full or Targeted).</t>
  </si>
  <si>
    <t>Underwriting</t>
  </si>
  <si>
    <t>Refer to HPD's Underwriting to High Performance Webpage</t>
  </si>
  <si>
    <t>List all energy/ sustainability incentives &amp; tax credits that will be included in project (NYSERDA, Clean Heat, 45-L, etc.). Describe.</t>
  </si>
  <si>
    <t>Which features are the primary contributors to additional cost, if any? Describe.</t>
  </si>
  <si>
    <t xml:space="preserve">Which M&amp;O standard for heat will be used in underwriting? </t>
  </si>
  <si>
    <t>Which M&amp;O standard for hot water will be used in underwriting?</t>
  </si>
  <si>
    <t xml:space="preserve">Does project plan to undewrite to projected energy savings? </t>
  </si>
  <si>
    <t xml:space="preserve">Building Information </t>
  </si>
  <si>
    <t>Project Summary (auto-filled)</t>
  </si>
  <si>
    <t>Respond / select from drop-down. Unhide / leave blank columns as needed - do NOT delete</t>
  </si>
  <si>
    <t>HPD Project ID</t>
  </si>
  <si>
    <t>Auto-filled</t>
  </si>
  <si>
    <t>Building #</t>
  </si>
  <si>
    <t xml:space="preserve">Building Address </t>
  </si>
  <si>
    <t>BBL (Borough, Block, Lot)</t>
  </si>
  <si>
    <t>Zoning &amp; Site Features</t>
  </si>
  <si>
    <t>Residential Zoning District - Existing</t>
  </si>
  <si>
    <t>Residential Zoning District - Proposed</t>
  </si>
  <si>
    <t>Commercial Zoning District - Existing</t>
  </si>
  <si>
    <t>Commercial Zoning District - Proposed</t>
  </si>
  <si>
    <t>If zoning varies across project, please note here:</t>
  </si>
  <si>
    <t>Community District (CD 1-59)</t>
  </si>
  <si>
    <t xml:space="preserve">Use Group </t>
  </si>
  <si>
    <t>Select up to three use groups, as needed.</t>
  </si>
  <si>
    <t>Zoning Lot</t>
  </si>
  <si>
    <t>Lot Depth (Feet and Inches)</t>
  </si>
  <si>
    <t>Tax Lot</t>
  </si>
  <si>
    <t>Zoning Lot Area (Square Feet)</t>
  </si>
  <si>
    <t>Wide Streets</t>
  </si>
  <si>
    <t>Narrow Streets</t>
  </si>
  <si>
    <t>Number of Residential Parking Spaces</t>
  </si>
  <si>
    <t>Parking Type</t>
  </si>
  <si>
    <t>Number of Commercial / CF Parking Spaces</t>
  </si>
  <si>
    <t>Site Designation</t>
  </si>
  <si>
    <t>Special District</t>
  </si>
  <si>
    <t>Landmark</t>
  </si>
  <si>
    <t>Quality Housing Zoning</t>
  </si>
  <si>
    <t>Mandatory Inclusionary Housing District</t>
  </si>
  <si>
    <t>Voluntary Inclusionary Housing District</t>
  </si>
  <si>
    <t>IH Generating Site</t>
  </si>
  <si>
    <t>IH Receiving Site</t>
  </si>
  <si>
    <t>Affordable Independent Residences for Seniors</t>
  </si>
  <si>
    <t>Zoning District Change</t>
  </si>
  <si>
    <t>Mayoral Zoning Override</t>
  </si>
  <si>
    <t>Transit Zone</t>
  </si>
  <si>
    <t>Within 200' of Transit Infrastructure</t>
  </si>
  <si>
    <t>If yes, the project has a higher chance of undergoing a BLDS review.</t>
  </si>
  <si>
    <t>Land Disposition Agreement (LDA)</t>
  </si>
  <si>
    <t>Easement Agreement</t>
  </si>
  <si>
    <t>Restrictive Declaration</t>
  </si>
  <si>
    <t>Demolition Permit Required</t>
  </si>
  <si>
    <t>Asbestos Abatement</t>
  </si>
  <si>
    <t>Tax Exemption</t>
  </si>
  <si>
    <t>City Map Change (Streets/Parks)</t>
  </si>
  <si>
    <t>F.R.E.S.H. Program</t>
  </si>
  <si>
    <t>Urban Renewal Amendment</t>
  </si>
  <si>
    <t>Little E' Designation</t>
  </si>
  <si>
    <t>Waterfront</t>
  </si>
  <si>
    <t>Wetlands</t>
  </si>
  <si>
    <t>Coastal Zone</t>
  </si>
  <si>
    <t>Site Conditions</t>
  </si>
  <si>
    <t>High Water Table (10' or less below surface)</t>
  </si>
  <si>
    <t>Excessive Rock</t>
  </si>
  <si>
    <t>Steep Slope</t>
  </si>
  <si>
    <t>Irregular Shape of Site/Lot</t>
  </si>
  <si>
    <t>Underpinning of Adjacent Structures</t>
  </si>
  <si>
    <t>Limited Staging Area for Construction</t>
  </si>
  <si>
    <t>Limited Access for Construction</t>
  </si>
  <si>
    <t>Existing Underground Storage Tanks</t>
  </si>
  <si>
    <t>Underground Stream Location</t>
  </si>
  <si>
    <t>Existing Structure (Demolition Required)</t>
  </si>
  <si>
    <t>Other (add description):</t>
  </si>
  <si>
    <t>Building Information</t>
  </si>
  <si>
    <t>Building Code</t>
  </si>
  <si>
    <t>Is the building a rental or a coop?</t>
  </si>
  <si>
    <t>Proposed Structural System</t>
  </si>
  <si>
    <t>Buildings utilizing a non-standard construction method have a higher chance of undergoing a BLDS review.</t>
  </si>
  <si>
    <t>Single or Double Loaded corridors</t>
  </si>
  <si>
    <t>Envelope Material - Primary</t>
  </si>
  <si>
    <t>Envelope Material - Secondary</t>
  </si>
  <si>
    <t>Envelope Material - Other (Describe)</t>
  </si>
  <si>
    <t>Building Size Info</t>
  </si>
  <si>
    <t xml:space="preserve">Overall Building Height </t>
  </si>
  <si>
    <t>in decimal feet, as "00.00"</t>
  </si>
  <si>
    <t># Stories</t>
  </si>
  <si>
    <t>Floor to Floor Height</t>
  </si>
  <si>
    <t>Does this project have setbacks of more than 200sf</t>
  </si>
  <si>
    <t># Elevators</t>
  </si>
  <si>
    <t>If red, added/removed elevators</t>
  </si>
  <si>
    <t># Rental Units</t>
  </si>
  <si>
    <t># Owner- Occupied Units</t>
  </si>
  <si>
    <t xml:space="preserve"># Renter-Occupied Coop Units </t>
  </si>
  <si>
    <t># Bedrooms</t>
  </si>
  <si>
    <t>Total # Rooms (# of bedrooms + 2)</t>
  </si>
  <si>
    <t>Efficiency= 1.5 rooms, studio= 2 rooms, 1BR = 3 rooms, etc...</t>
  </si>
  <si>
    <t>Residential, in-unit GSF</t>
  </si>
  <si>
    <t>Residential, common area GSF</t>
  </si>
  <si>
    <t>Commercial Space GSF</t>
  </si>
  <si>
    <t>Scope for Commercial Space (describe)</t>
  </si>
  <si>
    <t>Community Facility Space GSF</t>
  </si>
  <si>
    <t>Scope for Community Facility Space (describe)</t>
  </si>
  <si>
    <t>Enclosed Parking GSF</t>
  </si>
  <si>
    <t>Sub-Level/Cellar GSF</t>
  </si>
  <si>
    <t>Includes open cellar, compactor room, mechanical and meter rooms, storage, and other cellar spaces not designated as another category.</t>
  </si>
  <si>
    <t>Other GSF (NOT including external parking)</t>
  </si>
  <si>
    <t>If other GSF, add description</t>
  </si>
  <si>
    <t>Building Total GSF (auto-calculated)</t>
  </si>
  <si>
    <t>If red, extension/reduction of SFs</t>
  </si>
  <si>
    <t>DROPDOWNS - HIDE</t>
  </si>
  <si>
    <t>Milestone 1: Project Summary Submittal</t>
  </si>
  <si>
    <t>Milestone 2: Mandatory Design Consultation</t>
  </si>
  <si>
    <t>Milestone 3: Design Review / EGC Pre-Authorization or Waiver</t>
  </si>
  <si>
    <t>Milestone 4: Loan Closing</t>
  </si>
  <si>
    <t>Yes</t>
  </si>
  <si>
    <t>No</t>
  </si>
  <si>
    <t>CURE</t>
  </si>
  <si>
    <t>Extremely Low &amp; Low-Income Affordability (ELLA)</t>
  </si>
  <si>
    <t>Homeless Housing Strategic Initatives (HHSI)</t>
  </si>
  <si>
    <t>Mandatory Inclusionary housing (MIH)</t>
  </si>
  <si>
    <t>Multifamily Rental: Mixed Middle Income (M2)</t>
  </si>
  <si>
    <t>Multifamily Rental: Mixed Income (Mix and Match)</t>
  </si>
  <si>
    <t>Neighborhood Construction Program (NCP)</t>
  </si>
  <si>
    <t>Open Door</t>
  </si>
  <si>
    <t>Senior Affordable Rental Apartments (SARA)</t>
  </si>
  <si>
    <t>Supportive Housing Loan Program (SHLP)</t>
  </si>
  <si>
    <t>Voluntary Inclusionary Housing (VIH)</t>
  </si>
  <si>
    <t>N/A</t>
  </si>
  <si>
    <t>Yes, all buildings</t>
  </si>
  <si>
    <t>Yes, some buildings</t>
  </si>
  <si>
    <t>No, none of the buildings</t>
  </si>
  <si>
    <t>No - Waiver being sought</t>
  </si>
  <si>
    <t>No - Signed Waiver received by HPD</t>
  </si>
  <si>
    <t>Yes, all sites</t>
  </si>
  <si>
    <t>Yes, some sites</t>
  </si>
  <si>
    <t>No, none of the sites</t>
  </si>
  <si>
    <t>Yes, seeking waivers</t>
  </si>
  <si>
    <t>Yes, waivers approved by HPD</t>
  </si>
  <si>
    <t>Don't know yet</t>
  </si>
  <si>
    <t>Gas</t>
  </si>
  <si>
    <t>Electric</t>
  </si>
  <si>
    <t>Electric - PTHP</t>
  </si>
  <si>
    <t>Electric - Passive House</t>
  </si>
  <si>
    <t>R1</t>
  </si>
  <si>
    <t>R2</t>
  </si>
  <si>
    <t>R3A</t>
  </si>
  <si>
    <t>R3X</t>
  </si>
  <si>
    <t>R4A</t>
  </si>
  <si>
    <t>R5A</t>
  </si>
  <si>
    <t>R3-1</t>
  </si>
  <si>
    <t>R4-1</t>
  </si>
  <si>
    <t>R4B</t>
  </si>
  <si>
    <t>R3-2</t>
  </si>
  <si>
    <t>R4</t>
  </si>
  <si>
    <t>R5</t>
  </si>
  <si>
    <t>R5B</t>
  </si>
  <si>
    <t>R6-R-10</t>
  </si>
  <si>
    <t>C1</t>
  </si>
  <si>
    <t>C2</t>
  </si>
  <si>
    <t>C3</t>
  </si>
  <si>
    <t>C4</t>
  </si>
  <si>
    <t>C5</t>
  </si>
  <si>
    <t>C6</t>
  </si>
  <si>
    <t>C7</t>
  </si>
  <si>
    <t>C8</t>
  </si>
  <si>
    <t>I</t>
  </si>
  <si>
    <t>II</t>
  </si>
  <si>
    <t>III(A)</t>
  </si>
  <si>
    <t>III(B)</t>
  </si>
  <si>
    <t>IV(A)</t>
  </si>
  <si>
    <t>IV(B)</t>
  </si>
  <si>
    <t>IV(C)</t>
  </si>
  <si>
    <t>V</t>
  </si>
  <si>
    <t>VI (Retail)</t>
  </si>
  <si>
    <t>VI (Service)</t>
  </si>
  <si>
    <t>VII</t>
  </si>
  <si>
    <t>VIII</t>
  </si>
  <si>
    <t>IX(A)</t>
  </si>
  <si>
    <t>IX(B)</t>
  </si>
  <si>
    <t>IX(C)</t>
  </si>
  <si>
    <t>X</t>
  </si>
  <si>
    <t>Existing</t>
  </si>
  <si>
    <t>Merger</t>
  </si>
  <si>
    <t>Reapportionment</t>
  </si>
  <si>
    <t>New</t>
  </si>
  <si>
    <t>Subdivision</t>
  </si>
  <si>
    <t>Cellar/Basement</t>
  </si>
  <si>
    <t>Surface</t>
  </si>
  <si>
    <t>Structured</t>
  </si>
  <si>
    <t>Landmarks Preservation Commission (LPC)</t>
  </si>
  <si>
    <t>State Historic Preservation Office (SHPO)</t>
  </si>
  <si>
    <t>Both LPC and SHPO</t>
  </si>
  <si>
    <t>N/A, Not Landmark</t>
  </si>
  <si>
    <t>Rental</t>
  </si>
  <si>
    <t>Coop</t>
  </si>
  <si>
    <t>Mixed</t>
  </si>
  <si>
    <t>Masonry+Joist</t>
  </si>
  <si>
    <t>Block+Plank</t>
  </si>
  <si>
    <t>Block+Joist</t>
  </si>
  <si>
    <t>Steel Frame</t>
  </si>
  <si>
    <t>Steel+Plank</t>
  </si>
  <si>
    <t>Wood Frame</t>
  </si>
  <si>
    <t>Mass Timber</t>
  </si>
  <si>
    <t>Other, describe below</t>
  </si>
  <si>
    <t>Multiple, describe below</t>
  </si>
  <si>
    <t>Single Loaded Corridor</t>
  </si>
  <si>
    <t>Double Loaded Corridor</t>
  </si>
  <si>
    <t>Both</t>
  </si>
  <si>
    <t>Masonry</t>
  </si>
  <si>
    <t>Terracotta</t>
  </si>
  <si>
    <t>Metal Panels</t>
  </si>
  <si>
    <t>Fiberglass Panels</t>
  </si>
  <si>
    <t>Cementitious Panels</t>
  </si>
  <si>
    <t>EIFS</t>
  </si>
  <si>
    <t>Stucco</t>
  </si>
  <si>
    <t>Curtain Wall</t>
  </si>
  <si>
    <t>Enveloper Material - Secondary</t>
  </si>
  <si>
    <t>Enveloper Material - Other (Describe)</t>
  </si>
  <si>
    <t>Project-Level Unit Distribution</t>
  </si>
  <si>
    <r>
      <rPr>
        <sz val="11"/>
        <color theme="0"/>
        <rFont val="Bahnschrift SemiBold"/>
        <family val="2"/>
      </rPr>
      <t>INSTRUCTIONS:</t>
    </r>
    <r>
      <rPr>
        <sz val="11"/>
        <rFont val="Bahnschrift SemiBold"/>
        <family val="2"/>
      </rPr>
      <t xml:space="preserve"> </t>
    </r>
    <r>
      <rPr>
        <sz val="11"/>
        <rFont val="Bahnschrift SemiLight"/>
        <family val="2"/>
      </rPr>
      <t>Fill in unit size cells below (blue cells only); the "Total" and "Percentages" cells in gray will auto-fill automatically.</t>
    </r>
  </si>
  <si>
    <t>ALL PROJECT UNITS</t>
  </si>
  <si>
    <t>Efficiency</t>
  </si>
  <si>
    <t>0-BR</t>
  </si>
  <si>
    <t>1-BR</t>
  </si>
  <si>
    <t>2-BR</t>
  </si>
  <si>
    <t>3-BR</t>
  </si>
  <si>
    <t xml:space="preserve">4-BR + </t>
  </si>
  <si>
    <t>TOTAL</t>
  </si>
  <si>
    <r>
      <t>Affordable</t>
    </r>
    <r>
      <rPr>
        <vertAlign val="superscript"/>
        <sz val="10"/>
        <color theme="1"/>
        <rFont val="Bahnschrift SemiLight"/>
        <family val="2"/>
      </rPr>
      <t>1</t>
    </r>
  </si>
  <si>
    <t>Supportive Housing</t>
  </si>
  <si>
    <t>A.I.R.S.</t>
  </si>
  <si>
    <r>
      <t>Inclusionary</t>
    </r>
    <r>
      <rPr>
        <vertAlign val="superscript"/>
        <sz val="10"/>
        <color theme="1"/>
        <rFont val="Bahnschrift SemiLight"/>
        <family val="2"/>
      </rPr>
      <t>2</t>
    </r>
  </si>
  <si>
    <t>Market Rate</t>
  </si>
  <si>
    <t>Super's Unit</t>
  </si>
  <si>
    <t>TOTAL UNITS</t>
  </si>
  <si>
    <t>PERCENTAGES</t>
  </si>
  <si>
    <r>
      <rPr>
        <vertAlign val="superscript"/>
        <sz val="9"/>
        <color rgb="FF000000"/>
        <rFont val="Bahnschrift SemiLight"/>
        <family val="2"/>
      </rPr>
      <t>1</t>
    </r>
    <r>
      <rPr>
        <sz val="9"/>
        <color rgb="FF000000"/>
        <rFont val="Bahnschrift SemiLight"/>
        <family val="2"/>
      </rPr>
      <t xml:space="preserve"> Does not include any unit designated as supportive housing, inclusionary, or A.I.R.S.</t>
    </r>
  </si>
  <si>
    <r>
      <t>2</t>
    </r>
    <r>
      <rPr>
        <sz val="9"/>
        <color rgb="FF000000"/>
        <rFont val="Bahnschrift SemiLight"/>
        <family val="2"/>
      </rPr>
      <t xml:space="preserve"> Refers to both Voluntary (VIH) and Mandatory (MIH) Inclusionary Housing units.</t>
    </r>
  </si>
  <si>
    <t>SECTION 504 UNITS ONLY (UPDATE IF APPLICABLE)</t>
  </si>
  <si>
    <t>Affordable M.I.</t>
  </si>
  <si>
    <t>Affordable H/V</t>
  </si>
  <si>
    <t>Supportive M.I.</t>
  </si>
  <si>
    <t>Supportive H/V</t>
  </si>
  <si>
    <t>A.I.R.S. M.I.</t>
  </si>
  <si>
    <t>A.I.R.S. H/V</t>
  </si>
  <si>
    <t>Inclusionary M.I.</t>
  </si>
  <si>
    <t>Inclusionary H/V</t>
  </si>
  <si>
    <t>Market Rate M.I.</t>
  </si>
  <si>
    <t>Market Rate H/V</t>
  </si>
  <si>
    <t>TOTAL 504 UNITS</t>
  </si>
  <si>
    <t>M.I. = Mobility Impaired</t>
  </si>
  <si>
    <t>H/V = Hearing/Vision Impaired</t>
  </si>
  <si>
    <t>Total Mobility Impaired Units</t>
  </si>
  <si>
    <t>Total Hearing/Vision Impaired Units</t>
  </si>
  <si>
    <t>Design Guidelines New Construction Green Criteria</t>
  </si>
  <si>
    <r>
      <rPr>
        <sz val="11"/>
        <color rgb="FFFFFFFF"/>
        <rFont val="Bahnschrift SemiBold"/>
        <family val="2"/>
      </rPr>
      <t>INSTRUCTIONS:</t>
    </r>
    <r>
      <rPr>
        <sz val="11"/>
        <rFont val="Bahnschrift SemiLight"/>
        <family val="2"/>
      </rPr>
      <t xml:space="preserve">
· For multi-building projects, include every building in the project. This template includes up to 5 buildings; if the project has more than 5 buildings, add columns to the right, copying over the previous column to retain drop-downs and formatting.</t>
    </r>
    <r>
      <rPr>
        <b/>
        <sz val="11"/>
        <color rgb="FFFFFFFF"/>
        <rFont val="Bahnschrift SemiLight"/>
        <family val="2"/>
      </rPr>
      <t xml:space="preserve">
</t>
    </r>
    <r>
      <rPr>
        <sz val="11"/>
        <color rgb="FF000000"/>
        <rFont val="Bahnschrift SemiLight"/>
        <family val="2"/>
      </rPr>
      <t xml:space="preserve">· For Design Consultation (Milestone #2), fill out all the blue cells.
</t>
    </r>
    <r>
      <rPr>
        <sz val="11"/>
        <rFont val="Bahnschrift SemiLight"/>
        <family val="2"/>
      </rPr>
      <t>· Update as needed for following milestones.</t>
    </r>
  </si>
  <si>
    <r>
      <rPr>
        <sz val="11"/>
        <color rgb="FF000000"/>
        <rFont val="Bahnschrift SemiBold"/>
      </rPr>
      <t xml:space="preserve">Symbol Legend
</t>
    </r>
    <r>
      <rPr>
        <sz val="4"/>
        <color rgb="FF000000"/>
        <rFont val="Bahnschrift SemiLight"/>
      </rPr>
      <t xml:space="preserve">
</t>
    </r>
    <r>
      <rPr>
        <sz val="10"/>
        <color rgb="FF70AD47"/>
        <rFont val="Wingdings"/>
      </rPr>
      <t>n</t>
    </r>
    <r>
      <rPr>
        <sz val="10"/>
        <color rgb="FF000000"/>
        <rFont val="Bahnschrift SemiLight"/>
      </rPr>
      <t xml:space="preserve">  </t>
    </r>
    <r>
      <rPr>
        <sz val="10"/>
        <color rgb="FF70AD47"/>
        <rFont val="Bahnschrift SemiLight"/>
      </rPr>
      <t xml:space="preserve">Requirement overlaps with 2020 EGC NYC Overlay v2 criteria
</t>
    </r>
    <r>
      <rPr>
        <b/>
        <sz val="10"/>
        <color rgb="FF3A8F98"/>
        <rFont val="Bahnschrift SemiLight"/>
      </rPr>
      <t>R</t>
    </r>
    <r>
      <rPr>
        <sz val="10"/>
        <color rgb="FF3A8F98"/>
        <rFont val="Bahnschrift SemiLight"/>
      </rPr>
      <t xml:space="preserve">  Reach Criteria
</t>
    </r>
    <r>
      <rPr>
        <sz val="10"/>
        <color rgb="FFF37447"/>
        <rFont val="Wingdings"/>
      </rPr>
      <t>l</t>
    </r>
    <r>
      <rPr>
        <sz val="10"/>
        <color rgb="FFF37447"/>
        <rFont val="Bahnschrift SemiLight"/>
      </rPr>
      <t xml:space="preserve">  Design Waiver available</t>
    </r>
  </si>
  <si>
    <t>#</t>
  </si>
  <si>
    <t>Section / Criteria</t>
  </si>
  <si>
    <t xml:space="preserve"> - </t>
  </si>
  <si>
    <t>Building Address</t>
  </si>
  <si>
    <t>Auto-filled from 'INTAKE - Project-Building(s)' tab</t>
  </si>
  <si>
    <t>CORE SUSTAINABILITY STANDARDS</t>
  </si>
  <si>
    <t>Performance Standards</t>
  </si>
  <si>
    <r>
      <rPr>
        <sz val="10"/>
        <color rgb="FF00B050"/>
        <rFont val="Wingdings"/>
        <charset val="2"/>
      </rPr>
      <t>n</t>
    </r>
    <r>
      <rPr>
        <sz val="10"/>
        <rFont val="Bahnschrift SemiLight"/>
        <family val="2"/>
      </rPr>
      <t xml:space="preserve"> 1.1</t>
    </r>
    <r>
      <rPr>
        <sz val="10"/>
        <color theme="1"/>
        <rFont val="Calibri"/>
        <family val="2"/>
        <charset val="2"/>
      </rPr>
      <t>.a</t>
    </r>
  </si>
  <si>
    <t>Building will certify with 2020 Enterprise Green 
Communities (EGC) with NYC Overlay v2.0 or LEED v4 Gold or Platinum</t>
  </si>
  <si>
    <t>2020EGC NYC Overlay v2</t>
  </si>
  <si>
    <t>n</t>
  </si>
  <si>
    <t>If EGC, is project seeking any criteria waivers through Enterprise?</t>
  </si>
  <si>
    <t>Which pathway of ENERGY STAR Multifamily New Construction Program is the project pursuing?</t>
  </si>
  <si>
    <r>
      <rPr>
        <sz val="10"/>
        <color rgb="FFF37447"/>
        <rFont val="Wingdings"/>
        <charset val="2"/>
      </rPr>
      <t>l</t>
    </r>
    <r>
      <rPr>
        <sz val="10"/>
        <color theme="5"/>
        <rFont val="Bahnschrift SemiLight"/>
        <family val="2"/>
      </rPr>
      <t xml:space="preserve"> </t>
    </r>
    <r>
      <rPr>
        <sz val="10"/>
        <rFont val="Bahnschrift SemiLight"/>
        <family val="2"/>
      </rPr>
      <t>1.1.b</t>
    </r>
  </si>
  <si>
    <t>Building will be designed to meet Local Law 97's 2050 GHG emissions limits in 2050, assuming a 100% clean electric grid.</t>
  </si>
  <si>
    <r>
      <t xml:space="preserve">Fossil-fuel usage from emergency backup power generation excluded from calculations. </t>
    </r>
    <r>
      <rPr>
        <i/>
        <sz val="9"/>
        <color theme="5"/>
        <rFont val="Bahnschrift SemiLight"/>
        <family val="2"/>
      </rPr>
      <t>Design Waiver Available.</t>
    </r>
  </si>
  <si>
    <r>
      <rPr>
        <b/>
        <sz val="10"/>
        <color rgb="FF3A8F98"/>
        <rFont val="Bahnschrift SemiLight"/>
        <family val="2"/>
      </rPr>
      <t>R</t>
    </r>
    <r>
      <rPr>
        <sz val="10"/>
        <color rgb="FF3A8F98"/>
        <rFont val="Bahnschrift SemiLight"/>
        <family val="2"/>
      </rPr>
      <t xml:space="preserve"> 1.1</t>
    </r>
  </si>
  <si>
    <t>Building will be designed and constructed to 2020 Enterprise Green Communities Plus, PHI or PHIUS standards, or LEED v4.1 BD&amp;C Zero.</t>
  </si>
  <si>
    <t>Electrification</t>
  </si>
  <si>
    <r>
      <rPr>
        <sz val="10"/>
        <color rgb="FFF37447"/>
        <rFont val="Wingdings"/>
        <charset val="2"/>
      </rPr>
      <t>l</t>
    </r>
    <r>
      <rPr>
        <sz val="10"/>
        <color rgb="FF00B050"/>
        <rFont val="Wingdings"/>
        <charset val="2"/>
      </rPr>
      <t>n</t>
    </r>
    <r>
      <rPr>
        <sz val="10"/>
        <color theme="5"/>
        <rFont val="Bahnschrift SemiLight"/>
        <family val="2"/>
      </rPr>
      <t xml:space="preserve"> </t>
    </r>
    <r>
      <rPr>
        <sz val="10"/>
        <rFont val="Bahnschrift SemiLight"/>
        <family val="2"/>
      </rPr>
      <t>1.2.a</t>
    </r>
  </si>
  <si>
    <t>Heating/cooling and domestic hot water equipment is high-performance and all-electric, and meets design guidelines' performance standards.</t>
  </si>
  <si>
    <r>
      <t xml:space="preserve">Design Waiver Available.
</t>
    </r>
    <r>
      <rPr>
        <i/>
        <sz val="9"/>
        <color rgb="FF00B050"/>
        <rFont val="Bahnschrift SemiLight"/>
        <family val="2"/>
      </rPr>
      <t>2020EGC NYC Overlay v2, criterion 5.5.b</t>
    </r>
  </si>
  <si>
    <r>
      <rPr>
        <sz val="10"/>
        <color rgb="FF00B050"/>
        <rFont val="Wingdings"/>
        <charset val="2"/>
      </rPr>
      <t>n</t>
    </r>
    <r>
      <rPr>
        <sz val="10"/>
        <rFont val="Bahnschrift SemiLight"/>
        <family val="2"/>
      </rPr>
      <t xml:space="preserve"> 1.2.b</t>
    </r>
  </si>
  <si>
    <t>All appliances (dryers, cooktops, ovens, ranges, etc.) meet design guidelines' performance standards.</t>
  </si>
  <si>
    <t>2020EGC NYC Overlay v2, criterion 5.7</t>
  </si>
  <si>
    <r>
      <rPr>
        <b/>
        <sz val="10"/>
        <color rgb="FF3A8F98"/>
        <rFont val="Bahnschrift SemiLight"/>
        <family val="2"/>
      </rPr>
      <t>R</t>
    </r>
    <r>
      <rPr>
        <sz val="10"/>
        <color rgb="FF3A8F98"/>
        <rFont val="Bahnschrift SemiLight"/>
        <family val="2"/>
      </rPr>
      <t xml:space="preserve"> 1.2</t>
    </r>
  </si>
  <si>
    <t>List any 'Reach' criteria pursued by this project in section 1.2</t>
  </si>
  <si>
    <t>RESILIENCY</t>
  </si>
  <si>
    <t>Flood-Resistant Construction</t>
  </si>
  <si>
    <t>Has the the "Exposure Screening Tool" from the NYC Climate Resiliency Design Guidelines v4.1 been submitted?</t>
  </si>
  <si>
    <r>
      <rPr>
        <i/>
        <sz val="9"/>
        <color theme="10"/>
        <rFont val="Bahnschrift SemiLight"/>
        <family val="2"/>
      </rPr>
      <t xml:space="preserve">NYC Climate Resiliency Design Guidelines
</t>
    </r>
    <r>
      <rPr>
        <i/>
        <sz val="9"/>
        <color rgb="FF00B050"/>
        <rFont val="Bahnschrift SemiLight"/>
        <family val="2"/>
      </rPr>
      <t>2020EGC NYC Overlay v2, criterion 1.1</t>
    </r>
  </si>
  <si>
    <t>Is the site defined as flood-prone per the Design Guidelines? 
If yes, respond to 2.1.a - 2.1.g</t>
  </si>
  <si>
    <r>
      <t xml:space="preserve">Review Design Guidelines, Section 2.
</t>
    </r>
    <r>
      <rPr>
        <i/>
        <sz val="9"/>
        <color rgb="FF00B050"/>
        <rFont val="Bahnschrift SemiLight"/>
        <family val="2"/>
      </rPr>
      <t>2020EGC NYC Overlay v2, criterion 5.9</t>
    </r>
  </si>
  <si>
    <r>
      <rPr>
        <sz val="10"/>
        <color rgb="FF00B050"/>
        <rFont val="Wingdings"/>
      </rPr>
      <t>n</t>
    </r>
    <r>
      <rPr>
        <sz val="10"/>
        <color rgb="FFED7D31"/>
        <rFont val="Wingdings"/>
      </rPr>
      <t>l</t>
    </r>
    <r>
      <rPr>
        <sz val="10"/>
        <color rgb="FFED7D31"/>
        <rFont val="Bahnschrift SemiLight"/>
      </rPr>
      <t xml:space="preserve"> </t>
    </r>
    <r>
      <rPr>
        <sz val="10"/>
        <color rgb="FF000000"/>
        <rFont val="Bahnschrift SemiLight"/>
      </rPr>
      <t>2.1.a</t>
    </r>
  </si>
  <si>
    <t>All residential units, critical mechanical, electrical and life safety equipment and controls, services critical to building function, and at least one point of egress for each required egress pathway have been elevated above the 2080s SLR-adjusted DFE.</t>
  </si>
  <si>
    <r>
      <t xml:space="preserve">2020EGC NYC Overlay v2, criterion 5.9
</t>
    </r>
    <r>
      <rPr>
        <i/>
        <sz val="9"/>
        <color theme="5"/>
        <rFont val="Bahnschrift SemiLight"/>
        <family val="2"/>
      </rPr>
      <t>Design Waiver Available.
Refer to Design Waiver tab.</t>
    </r>
  </si>
  <si>
    <r>
      <rPr>
        <sz val="10"/>
        <color rgb="FF00B050"/>
        <rFont val="Wingdings"/>
        <charset val="2"/>
      </rPr>
      <t>n</t>
    </r>
    <r>
      <rPr>
        <sz val="10"/>
        <color theme="5"/>
        <rFont val="Bahnschrift SemiLight"/>
        <family val="2"/>
      </rPr>
      <t xml:space="preserve"> </t>
    </r>
    <r>
      <rPr>
        <sz val="10"/>
        <rFont val="Bahnschrift SemiLight"/>
        <family val="2"/>
      </rPr>
      <t>2.1.b</t>
    </r>
  </si>
  <si>
    <t>Dry Flood-proof critical equipment that cannot be elevated, the top of permanent flood barriers are above the 2080s SLR-adjusted DFE.</t>
  </si>
  <si>
    <t>2020EGC NYC Overlay v2, criterion 5.9</t>
  </si>
  <si>
    <r>
      <rPr>
        <sz val="10"/>
        <color rgb="FF00B050"/>
        <rFont val="Wingdings"/>
        <charset val="2"/>
      </rPr>
      <t>n</t>
    </r>
    <r>
      <rPr>
        <sz val="10"/>
        <rFont val="Bahnschrift SemiLight"/>
        <family val="2"/>
      </rPr>
      <t xml:space="preserve"> 2.1.c</t>
    </r>
  </si>
  <si>
    <t>Flood-resistant construction materials will be used for all construction below the DFE that is susceptible to flooding.</t>
  </si>
  <si>
    <r>
      <rPr>
        <sz val="10"/>
        <color rgb="FF00B050"/>
        <rFont val="Wingdings"/>
        <charset val="2"/>
      </rPr>
      <t>n</t>
    </r>
    <r>
      <rPr>
        <sz val="10"/>
        <rFont val="Bahnschrift SemiLight"/>
        <family val="2"/>
      </rPr>
      <t xml:space="preserve"> 2.1.d</t>
    </r>
  </si>
  <si>
    <t>Backwater valves with containment tanks and ejector pumps will be installed in the lowest level of the building, and wire system to backup power or emergency panel.</t>
  </si>
  <si>
    <r>
      <rPr>
        <sz val="10"/>
        <color rgb="FF00B050"/>
        <rFont val="Wingdings"/>
        <charset val="2"/>
      </rPr>
      <t>n</t>
    </r>
    <r>
      <rPr>
        <sz val="10"/>
        <rFont val="Bahnschrift SemiLight"/>
        <family val="2"/>
      </rPr>
      <t xml:space="preserve"> 2.1.e</t>
    </r>
  </si>
  <si>
    <t>Permanent signage in buildings and flood disclosure information on resident leases notifying residents of potential flood risk will be provided. Resources to residents will be provided including encouraging them to enroll in NotifyNYC and creating an emergency plan.</t>
  </si>
  <si>
    <r>
      <rPr>
        <sz val="10"/>
        <color rgb="FF00B050"/>
        <rFont val="Wingdings"/>
        <charset val="2"/>
      </rPr>
      <t>n</t>
    </r>
    <r>
      <rPr>
        <sz val="10"/>
        <rFont val="Bahnschrift SemiLight"/>
        <family val="2"/>
      </rPr>
      <t xml:space="preserve"> 2.1.f</t>
    </r>
  </si>
  <si>
    <t>Paved surfaces limited to where required for programmatic site elements, in favor of vegetated surfaces and/or vegetated stormwater retention systems. Open-grid or permeable systems used where paved surfaces are required to the maximum extent possible.</t>
  </si>
  <si>
    <r>
      <rPr>
        <sz val="10"/>
        <color rgb="FF00B050"/>
        <rFont val="Wingdings"/>
        <charset val="2"/>
      </rPr>
      <t>n</t>
    </r>
    <r>
      <rPr>
        <sz val="10"/>
        <rFont val="Bahnschrift SemiLight"/>
        <family val="2"/>
      </rPr>
      <t xml:space="preserve"> 2.1.g</t>
    </r>
  </si>
  <si>
    <t>Flood insurance for the property has been procured.</t>
  </si>
  <si>
    <r>
      <rPr>
        <b/>
        <sz val="10"/>
        <color rgb="FF3A8F98"/>
        <rFont val="Bahnschrift SemiLight"/>
        <family val="2"/>
      </rPr>
      <t>R</t>
    </r>
    <r>
      <rPr>
        <sz val="10"/>
        <color rgb="FF3A8F98"/>
        <rFont val="Bahnschrift SemiLight"/>
        <family val="2"/>
      </rPr>
      <t xml:space="preserve"> 2.1</t>
    </r>
  </si>
  <si>
    <t>List any 'Reach' criteria pursued by this project in section 2.1</t>
  </si>
  <si>
    <t>Stormwater Management</t>
  </si>
  <si>
    <t>Is the site shown as adjacent to flooded areas in the extreme stormwater flooding (100-year storm with 2080s SLR) scenario in the NYC Stormwater Flood Map? If yes, comply with requirements below:</t>
  </si>
  <si>
    <t>All residential units, critical mechanical, electrical and life safety equipment and controls, services critical to building function, and at least one point of egress for each required egress pathway have been elevated above grade.</t>
  </si>
  <si>
    <r>
      <rPr>
        <sz val="10"/>
        <color rgb="FF00B050"/>
        <rFont val="Wingdings"/>
        <charset val="2"/>
      </rPr>
      <t>n</t>
    </r>
    <r>
      <rPr>
        <sz val="10"/>
        <rFont val="Bahnschrift SemiLight"/>
        <family val="2"/>
      </rPr>
      <t xml:space="preserve"> 2.2.b</t>
    </r>
  </si>
  <si>
    <t>Construction disturbs 20,000 sf or more of soil or creates 5,000 sf or more new impervious surface and will submit DEP Stormwater Construction Permits as required by DEP's Unified Stormwater Rules.</t>
  </si>
  <si>
    <t>2020EGC NYC Overlay v2, criterion 3.4</t>
  </si>
  <si>
    <t>Green Roof is required as part of the DEP Stormwater Construction Permits and to comply with the Unified Stormwater Rules.</t>
  </si>
  <si>
    <t>2.2.c</t>
  </si>
  <si>
    <r>
      <rPr>
        <b/>
        <sz val="10"/>
        <color rgb="FF3A8F98"/>
        <rFont val="Bahnschrift SemiLight"/>
        <family val="2"/>
      </rPr>
      <t>R</t>
    </r>
    <r>
      <rPr>
        <sz val="10"/>
        <color rgb="FF3A8F98"/>
        <rFont val="Bahnschrift SemiLight"/>
        <family val="2"/>
      </rPr>
      <t xml:space="preserve"> 2.2</t>
    </r>
  </si>
  <si>
    <t>List any 'Reach' criteria pursued by this project in section 2.2</t>
  </si>
  <si>
    <t>Extreme Heat</t>
  </si>
  <si>
    <t>2.3.a</t>
  </si>
  <si>
    <t>ENERGY STAR rated or equivalent cooling is provided to all residents in all habitable rooms in all buildings.</t>
  </si>
  <si>
    <r>
      <rPr>
        <sz val="10"/>
        <color rgb="FF00B050"/>
        <rFont val="Wingdings"/>
        <charset val="2"/>
      </rPr>
      <t>n</t>
    </r>
    <r>
      <rPr>
        <sz val="10"/>
        <rFont val="Bahnschrift SemiLight"/>
        <family val="2"/>
      </rPr>
      <t xml:space="preserve"> 2.3.b</t>
    </r>
  </si>
  <si>
    <t xml:space="preserve">Where required, permanent open space for use by all residents is provided on site. </t>
  </si>
  <si>
    <r>
      <rPr>
        <i/>
        <sz val="9"/>
        <rFont val="Bahnschrift SemiLight"/>
        <family val="2"/>
      </rPr>
      <t>Refer to design guidelines for additional requirements for the open space.</t>
    </r>
    <r>
      <rPr>
        <i/>
        <sz val="9"/>
        <color rgb="FF00B050"/>
        <rFont val="Bahnschrift SemiLight"/>
        <family val="2"/>
      </rPr>
      <t xml:space="preserve">
2020EGC NYC Overlay v2, criterion 2.7</t>
    </r>
  </si>
  <si>
    <r>
      <rPr>
        <sz val="10"/>
        <color rgb="FF00B050"/>
        <rFont val="Wingdings"/>
        <charset val="2"/>
      </rPr>
      <t>n</t>
    </r>
    <r>
      <rPr>
        <sz val="10"/>
        <rFont val="Bahnschrift SemiLight"/>
        <family val="2"/>
      </rPr>
      <t xml:space="preserve"> 2.3.c</t>
    </r>
  </si>
  <si>
    <t>Light-colored, high-albedo materials (initial min. SR 0.33) or open-grid system installed on min. 50% of site's hardscaped area.</t>
  </si>
  <si>
    <t>2020EGC NYC Overlay v2, criterion 6.5, 3rd component</t>
  </si>
  <si>
    <r>
      <rPr>
        <b/>
        <sz val="10"/>
        <color rgb="FF3A8F98"/>
        <rFont val="Bahnschrift SemiLight"/>
        <family val="2"/>
      </rPr>
      <t>R</t>
    </r>
    <r>
      <rPr>
        <sz val="10"/>
        <color rgb="FF3A8F98"/>
        <rFont val="Bahnschrift SemiLight"/>
        <family val="2"/>
      </rPr>
      <t xml:space="preserve"> 2.3</t>
    </r>
  </si>
  <si>
    <t>List any 'Reach' criteria pursued by this project in section 2.3</t>
  </si>
  <si>
    <t>Backup Power and Passive Survivability</t>
  </si>
  <si>
    <t>2.4.a</t>
  </si>
  <si>
    <t>Project contains Senior housing.</t>
  </si>
  <si>
    <t>Mandatory for buildings that contain Senior housing.</t>
  </si>
  <si>
    <t>Backup power generation is provided to serve for critical/emergency loads and to ensure at least one elevator remains function during an emergency.</t>
  </si>
  <si>
    <t>Project includes a community space that can serve as a "Place of Refuge" of 15sf/ bedroom accessible by all residents and that includes back-up power* for HVAC, lighting, outlets, refrigeration and potable water.</t>
  </si>
  <si>
    <t>2.4.b</t>
  </si>
  <si>
    <t>Where backup power is not otherwise required, a dedicated emergency panel that can be safely and easily be connected to an efficient generator, mobile generator or island-able solar system to power critical/ emergency loads is provided.</t>
  </si>
  <si>
    <r>
      <rPr>
        <b/>
        <sz val="10"/>
        <color rgb="FF3A8F98"/>
        <rFont val="Bahnschrift SemiLight"/>
        <family val="2"/>
      </rPr>
      <t>R</t>
    </r>
    <r>
      <rPr>
        <sz val="10"/>
        <color rgb="FF3A8F98"/>
        <rFont val="Bahnschrift SemiLight"/>
        <family val="2"/>
      </rPr>
      <t xml:space="preserve"> 2.4</t>
    </r>
  </si>
  <si>
    <t>List any 'Reach' criteria pursued by this project in section 2.4</t>
  </si>
  <si>
    <t>HEATING, VENTILATION &amp; AIR CONDITIONING</t>
  </si>
  <si>
    <t>Heating Systems</t>
  </si>
  <si>
    <r>
      <rPr>
        <sz val="10"/>
        <color rgb="FF00B050"/>
        <rFont val="Wingdings"/>
        <charset val="2"/>
      </rPr>
      <t>n</t>
    </r>
    <r>
      <rPr>
        <sz val="10"/>
        <rFont val="Bahnschrift SemiLight"/>
        <family val="2"/>
      </rPr>
      <t xml:space="preserve"> 3.1.a</t>
    </r>
  </si>
  <si>
    <t>Primary HVAC equipment is high-efficiency, all-electric, and ENERGY STAR certified or equivalent. Equipment is selected among one of the acceptable categories.</t>
  </si>
  <si>
    <r>
      <t xml:space="preserve">Refer to HDC's new Electric M&amp;O Standard 
</t>
    </r>
    <r>
      <rPr>
        <i/>
        <sz val="9"/>
        <color rgb="FF00B050"/>
        <rFont val="Bahnschrift Light"/>
        <family val="2"/>
      </rPr>
      <t>2020EGC NYC Overlay v2, criterion 5.6</t>
    </r>
  </si>
  <si>
    <t>Who will be paying for heating?</t>
  </si>
  <si>
    <t>Resident-paid heat only allowed in certain cases, refer to HPD's Electric Heating Policy.</t>
  </si>
  <si>
    <t>3.1.b</t>
  </si>
  <si>
    <t>Heat Pump Equipment meets conditions outlined in Design Guidelines, criterion 3.1.b.</t>
  </si>
  <si>
    <t>Refer to HPD Technical Requirements for Heat Pumps (see 'Resources' at the bottom of the webpage)</t>
  </si>
  <si>
    <t>3.1.c</t>
  </si>
  <si>
    <t>Heating system meets design considerations outlined in Design Guidelines, criterion 3.1.c.</t>
  </si>
  <si>
    <t xml:space="preserve">Refrigerant leaks can greatly affect system efficiency and comfort, as well as posing significant harm to the environment. Projects must meet the Refrigerant Charging and Leak Prevention Requirements. </t>
  </si>
  <si>
    <r>
      <rPr>
        <b/>
        <sz val="10"/>
        <color rgb="FF3A8F98"/>
        <rFont val="Bahnschrift SemiLight"/>
        <family val="2"/>
      </rPr>
      <t>R</t>
    </r>
    <r>
      <rPr>
        <sz val="10"/>
        <color rgb="FF3A8F98"/>
        <rFont val="Bahnschrift SemiLight"/>
        <family val="2"/>
      </rPr>
      <t xml:space="preserve"> 3.1</t>
    </r>
  </si>
  <si>
    <t>List any 'Reach' criteria pursued by this project in section 3.1</t>
  </si>
  <si>
    <t>Cooling</t>
  </si>
  <si>
    <t>3.2.a</t>
  </si>
  <si>
    <t>Energy-efficient air conditioning is provided to all residents, in all habitable rooms, in all buildings.</t>
  </si>
  <si>
    <r>
      <t xml:space="preserve"> </t>
    </r>
    <r>
      <rPr>
        <sz val="10"/>
        <color rgb="FF00B050"/>
        <rFont val="Wingdings"/>
        <charset val="2"/>
      </rPr>
      <t>n</t>
    </r>
  </si>
  <si>
    <t>What is the proposed cooling system?</t>
  </si>
  <si>
    <r>
      <t xml:space="preserve">Refer to 2.3.a for cooling requirement in Extreme Heat
</t>
    </r>
    <r>
      <rPr>
        <i/>
        <sz val="9"/>
        <color rgb="FF00B050"/>
        <rFont val="Bahnschrift SemiLight"/>
        <family val="2"/>
      </rPr>
      <t>2020EGC NYC Overlay v2, criterion 5.6</t>
    </r>
  </si>
  <si>
    <t>Who will be paying for cooling?</t>
  </si>
  <si>
    <t>Refer to HPD Underwriting Electric &amp; High-Performance Buildings</t>
  </si>
  <si>
    <t>3.2.b</t>
  </si>
  <si>
    <t>Standalone air conditioning units, if installed in lieu of heat pumps, meet the requirements listed in Design Guidelines, criterion 3.2.b.</t>
  </si>
  <si>
    <t>3.2.c</t>
  </si>
  <si>
    <t>Air conditioning controls are fully accessible.</t>
  </si>
  <si>
    <r>
      <rPr>
        <b/>
        <sz val="10"/>
        <color rgb="FF3A8F98"/>
        <rFont val="Bahnschrift SemiLight"/>
        <family val="2"/>
      </rPr>
      <t>R</t>
    </r>
    <r>
      <rPr>
        <sz val="10"/>
        <color rgb="FF3A8F98"/>
        <rFont val="Bahnschrift SemiLight"/>
        <family val="2"/>
      </rPr>
      <t xml:space="preserve"> 3.2</t>
    </r>
  </si>
  <si>
    <t>List any 'Reach' criteria pursued by this project in section 3.2</t>
  </si>
  <si>
    <t>Ventilation</t>
  </si>
  <si>
    <t>What is the proposed ventilation system in common areas?</t>
  </si>
  <si>
    <t>What is the proposed in-unit ventilation system?</t>
  </si>
  <si>
    <r>
      <rPr>
        <sz val="10"/>
        <color rgb="FF00B050"/>
        <rFont val="Wingdings"/>
        <charset val="2"/>
      </rPr>
      <t>n</t>
    </r>
    <r>
      <rPr>
        <sz val="10"/>
        <rFont val="Bahnschrift SemiLight"/>
        <family val="2"/>
      </rPr>
      <t xml:space="preserve"> 3.3.a</t>
    </r>
  </si>
  <si>
    <t>Window screens added to at least one operable window in each habitable space will be installed.</t>
  </si>
  <si>
    <t>2020EGC NYC Overlay v2, criterion 7.7</t>
  </si>
  <si>
    <r>
      <rPr>
        <sz val="10"/>
        <color rgb="FF00B050"/>
        <rFont val="Wingdings"/>
        <charset val="2"/>
      </rPr>
      <t>n</t>
    </r>
    <r>
      <rPr>
        <sz val="10"/>
        <rFont val="Bahnschrift SemiLight"/>
        <family val="2"/>
      </rPr>
      <t xml:space="preserve"> 3.3.b</t>
    </r>
  </si>
  <si>
    <t>Ventilation system ductwork will be tested to verify it achieves design flow rates +/- 15CFM or +/- 15% of design value)</t>
  </si>
  <si>
    <t>3.3.c</t>
  </si>
  <si>
    <t>If designing for Passive House performance levels, Energy Recovery Ventilation is included in all spaces.</t>
  </si>
  <si>
    <r>
      <rPr>
        <sz val="10"/>
        <color rgb="FF00B050"/>
        <rFont val="Wingdings"/>
        <charset val="2"/>
      </rPr>
      <t>n</t>
    </r>
    <r>
      <rPr>
        <sz val="10"/>
        <rFont val="Bahnschrift SemiLight"/>
        <family val="2"/>
      </rPr>
      <t xml:space="preserve"> 3.3.d</t>
    </r>
  </si>
  <si>
    <t>Access for servicing or repairs of CAR and Fire Dampers provided, if included in system.</t>
  </si>
  <si>
    <t>3.3.e</t>
  </si>
  <si>
    <t>O&amp;M training materials for the ventilation system provided to building staff and resident.</t>
  </si>
  <si>
    <r>
      <rPr>
        <b/>
        <sz val="10"/>
        <color rgb="FF3A8F98"/>
        <rFont val="Bahnschrift SemiLight"/>
        <family val="2"/>
      </rPr>
      <t>R</t>
    </r>
    <r>
      <rPr>
        <sz val="10"/>
        <color rgb="FF3A8F98"/>
        <rFont val="Bahnschrift SemiLight"/>
        <family val="2"/>
      </rPr>
      <t xml:space="preserve"> 3.5</t>
    </r>
  </si>
  <si>
    <t>List any 'Reach' criteria pursued by this project in section 3.5</t>
  </si>
  <si>
    <t>Domestic Hot Water System</t>
  </si>
  <si>
    <t>3.4.a</t>
  </si>
  <si>
    <t>Domestic Hot Water System is high-efficient and selected among one of the acceptable categories.</t>
  </si>
  <si>
    <t>Refer to HPD Technical Requirements for Heat Pumps Water Heaters</t>
  </si>
  <si>
    <t>Who will be paying for hot water?</t>
  </si>
  <si>
    <r>
      <t xml:space="preserve">Resident-paid hot water only allowed in certain cases, but never if the project contains senior residents and/or supportive housing units.
</t>
    </r>
    <r>
      <rPr>
        <i/>
        <sz val="9"/>
        <color rgb="FF0070C0"/>
        <rFont val="Bahnschrift SemiLight"/>
        <family val="2"/>
      </rPr>
      <t>Refer to HPD's Resident-Paid Heat Policy.</t>
    </r>
  </si>
  <si>
    <t>In-unit/resident-paid electric resistance water heaters are installed under the following conditions:
 - system is at least as efficient and cost-effective as a central heat pump system, when factoring in distribution losses.
 - project received permission from HPD Program and HPD Sustainability Offices and complies with the requirements of HPD's Resident-Paid Heating Requirements - including adjusting the M&amp;O and rent to account for shifting costs.</t>
  </si>
  <si>
    <t>3.4.b</t>
  </si>
  <si>
    <t>Heat Pump Water Heating (HPWH) complies with ENERGY STAR Water Heater requirements (Residential or Commercial)</t>
  </si>
  <si>
    <t>3.4.c</t>
  </si>
  <si>
    <t>HPWH equipment have AHRI certificate, if applicable.</t>
  </si>
  <si>
    <t>3.4.d</t>
  </si>
  <si>
    <t>HPWH equipment is capable of storing minimum 140 degree water at 5 degree outdoor air temperature.</t>
  </si>
  <si>
    <r>
      <rPr>
        <sz val="10"/>
        <color rgb="FF00B050"/>
        <rFont val="Wingdings"/>
        <charset val="2"/>
      </rPr>
      <t>n</t>
    </r>
    <r>
      <rPr>
        <sz val="10"/>
        <rFont val="Bahnschrift SemiLight"/>
        <family val="2"/>
      </rPr>
      <t xml:space="preserve"> 3.4.e</t>
    </r>
  </si>
  <si>
    <t>DHW systems is designed to store no more than 0.5 gallon of water in any piping/manifold between any fixture and the water heating source or recirculation line. No more than 0.6 gallon of water shall be collected from the fixture before a 10-degree Farenheit rise in temperature is observed.</t>
  </si>
  <si>
    <t>2020EGC NYC Overlay v2, criterion 4.5</t>
  </si>
  <si>
    <t>3.4.f</t>
  </si>
  <si>
    <t>HPWH equipment is installed per HPD's Technical Requirements for Heat Pump Water Heaters and follows the guidelines outlined in HPD's Best Practices Documents.</t>
  </si>
  <si>
    <r>
      <rPr>
        <b/>
        <sz val="10"/>
        <color rgb="FF3A8F98"/>
        <rFont val="Bahnschrift SemiLight"/>
        <family val="2"/>
      </rPr>
      <t>R</t>
    </r>
    <r>
      <rPr>
        <sz val="10"/>
        <color rgb="FF3A8F98"/>
        <rFont val="Bahnschrift SemiLight"/>
        <family val="2"/>
      </rPr>
      <t xml:space="preserve"> 3.4</t>
    </r>
  </si>
  <si>
    <t>List any 'Reach' criteria pursued by this project in section 3.4</t>
  </si>
  <si>
    <t>Thermostats</t>
  </si>
  <si>
    <t>Thermostats will meet the requirements outlined in the design guidelines:
- pre-set with reasonable and code-compliant heating &amp; cooling temperatures; with maximum/minimum limits to prevent overuse; and with off-hour controls with thermostatic setback controls that are controlled by either an automatic time clock or programmable/control system.
- Easy-to-read guidance on system use and energy-saving thermostat settings, in multiple languages, is provided to residents
- In common areas, remote wall thermostats accessible to the public will be in a locked enclosure and controlled by the building operations team.
- 7-day programmable, fixed, and wall-mounted</t>
  </si>
  <si>
    <t>System Commissioning</t>
  </si>
  <si>
    <t xml:space="preserve"> - HVAC systems will be commissioned per the functional testing via the National HVAC Functional Testing Checklist, using the most current Energy Star Multifamily New Construction version available.
 - All compressor-based units with &gt;70% Outside Air will include seasonal tuning and adjustment including 1 week of trend data showing proper operation of energy recovery, temperature and humidity control.
 - Buildings with Central VRF based system will comply with requirements listed in Design Guidelines, criterion 3.6.c.</t>
  </si>
  <si>
    <t>ENERGY EFFICIENCY &amp; ENVELOPE</t>
  </si>
  <si>
    <t>Solar</t>
  </si>
  <si>
    <t>4.1.a</t>
  </si>
  <si>
    <t>Project will comply with Local Laws 92 &amp; 94.</t>
  </si>
  <si>
    <t>Review HPD Solar Where Feasible wbepage</t>
  </si>
  <si>
    <t>4.1.b</t>
  </si>
  <si>
    <t>Solar project complies with HPD's Solar Technical Requirements.</t>
  </si>
  <si>
    <t>Review HPD's Solar Technical Requirements.</t>
  </si>
  <si>
    <t>Does project include solar?</t>
  </si>
  <si>
    <t>If solar included, what is the Solar System Size (kW)?</t>
  </si>
  <si>
    <r>
      <rPr>
        <i/>
        <sz val="9"/>
        <rFont val="Bahnschrift SemiLight"/>
        <family val="2"/>
      </rPr>
      <t xml:space="preserve">This information is mandatory for underwriting. </t>
    </r>
    <r>
      <rPr>
        <i/>
        <sz val="9"/>
        <color theme="10"/>
        <rFont val="Bahnschrift SemiLight"/>
        <family val="2"/>
      </rPr>
      <t xml:space="preserve">
If project does not have a solar design, Solar One can assist team to create a solar design and estimate the savings. </t>
    </r>
  </si>
  <si>
    <t xml:space="preserve">What are the projected annual energy savings from solar? </t>
  </si>
  <si>
    <r>
      <rPr>
        <b/>
        <sz val="10"/>
        <color rgb="FF3A8F98"/>
        <rFont val="Bahnschrift SemiLight"/>
        <family val="2"/>
      </rPr>
      <t>R</t>
    </r>
    <r>
      <rPr>
        <sz val="10"/>
        <color rgb="FF3A8F98"/>
        <rFont val="Bahnschrift SemiLight"/>
        <family val="2"/>
      </rPr>
      <t xml:space="preserve"> 4.1</t>
    </r>
  </si>
  <si>
    <t>List any 'Reach' criteria pursued by this project in section 4.1</t>
  </si>
  <si>
    <t>Note if battery storage is being considered.</t>
  </si>
  <si>
    <t>Appliances</t>
  </si>
  <si>
    <r>
      <rPr>
        <sz val="10"/>
        <color theme="5"/>
        <rFont val="Wingdings"/>
        <charset val="2"/>
      </rPr>
      <t>l</t>
    </r>
    <r>
      <rPr>
        <sz val="10"/>
        <color rgb="FF00B050"/>
        <rFont val="Wingdings"/>
        <charset val="2"/>
      </rPr>
      <t>n</t>
    </r>
    <r>
      <rPr>
        <sz val="10"/>
        <color theme="1"/>
        <rFont val="Bahnschrift SemiLight"/>
        <family val="2"/>
      </rPr>
      <t xml:space="preserve"> 4.2.a</t>
    </r>
  </si>
  <si>
    <t>All ranges, cooktops, ovens, and clothes dryers are all-electric, including commercial equipment.</t>
  </si>
  <si>
    <r>
      <t xml:space="preserve">2020EGC NYC Overlay v2, criterion 5.9
</t>
    </r>
    <r>
      <rPr>
        <i/>
        <sz val="9"/>
        <color theme="5"/>
        <rFont val="Bahnschrift SemiLight"/>
        <family val="2"/>
      </rPr>
      <t>Design Waiver Available.</t>
    </r>
  </si>
  <si>
    <r>
      <rPr>
        <sz val="10"/>
        <color rgb="FF00B050"/>
        <rFont val="Wingdings"/>
        <charset val="2"/>
      </rPr>
      <t>n</t>
    </r>
    <r>
      <rPr>
        <sz val="10"/>
        <color theme="1"/>
        <rFont val="Bahnschrift SemiLight"/>
        <family val="2"/>
      </rPr>
      <t xml:space="preserve"> 4.2.b</t>
    </r>
  </si>
  <si>
    <t>Refrigerators, dishwashers, and clothes washers are ENERGY STAR certified.</t>
  </si>
  <si>
    <t>Proposed Cooking equipment</t>
  </si>
  <si>
    <t>Proposed Clothes Washers</t>
  </si>
  <si>
    <t>Proposed Clothes Dryers</t>
  </si>
  <si>
    <r>
      <rPr>
        <b/>
        <sz val="10"/>
        <color rgb="FF3A8F98"/>
        <rFont val="Bahnschrift SemiLight"/>
        <family val="2"/>
      </rPr>
      <t>R</t>
    </r>
    <r>
      <rPr>
        <sz val="10"/>
        <color rgb="FF3A8F98"/>
        <rFont val="Bahnschrift SemiLight"/>
        <family val="2"/>
      </rPr>
      <t xml:space="preserve"> 4.2</t>
    </r>
  </si>
  <si>
    <t>List any 'Reach' criteria pursued by this project in section 4.2</t>
  </si>
  <si>
    <t>Electric Vehicle Charging</t>
  </si>
  <si>
    <r>
      <rPr>
        <sz val="10"/>
        <color theme="5"/>
        <rFont val="Wingdings"/>
        <charset val="2"/>
      </rPr>
      <t>l</t>
    </r>
    <r>
      <rPr>
        <sz val="10"/>
        <color theme="1"/>
        <rFont val="Bahnschrift SemiLight"/>
        <family val="2"/>
      </rPr>
      <t xml:space="preserve"> 4.3.a</t>
    </r>
  </si>
  <si>
    <t>Infrastructure for future EV charging is provided in all parking lots and garages for at least 60% of the parking spaces.</t>
  </si>
  <si>
    <r>
      <rPr>
        <i/>
        <sz val="9"/>
        <color rgb="FF000000"/>
        <rFont val="Bahnschrift SemiLight"/>
        <family val="2"/>
      </rPr>
      <t>Updated to reflect upcoming NYC legislation.</t>
    </r>
    <r>
      <rPr>
        <i/>
        <sz val="9"/>
        <color rgb="FFED7D31"/>
        <rFont val="Bahnschrift SemiLight"/>
        <family val="2"/>
      </rPr>
      <t xml:space="preserve"> Design Waiver Available.</t>
    </r>
  </si>
  <si>
    <r>
      <rPr>
        <sz val="10"/>
        <color theme="5"/>
        <rFont val="Wingdings"/>
        <charset val="2"/>
      </rPr>
      <t>l</t>
    </r>
    <r>
      <rPr>
        <sz val="10"/>
        <color theme="1"/>
        <rFont val="Bahnschrift SemiLight"/>
        <family val="2"/>
      </rPr>
      <t xml:space="preserve"> 4.3.b</t>
    </r>
  </si>
  <si>
    <t>At least one Level 2 EV charging station is provided for 20% of the parking spaces.</t>
  </si>
  <si>
    <r>
      <rPr>
        <sz val="10"/>
        <color theme="5"/>
        <rFont val="Wingdings"/>
        <charset val="2"/>
      </rPr>
      <t>l</t>
    </r>
    <r>
      <rPr>
        <sz val="10"/>
        <color theme="1"/>
        <rFont val="Bahnschrift SemiLight"/>
        <family val="2"/>
      </rPr>
      <t xml:space="preserve"> 4.3.c</t>
    </r>
  </si>
  <si>
    <t>For projects with individual driveways, dedicated branch circuit terminating in a receptacle for EV charging capabilities is provided adjacent to the driveway.</t>
  </si>
  <si>
    <t>Design Waiver Available.</t>
  </si>
  <si>
    <r>
      <rPr>
        <b/>
        <sz val="10"/>
        <color rgb="FF3A8F98"/>
        <rFont val="Bahnschrift SemiLight"/>
        <family val="2"/>
      </rPr>
      <t>R</t>
    </r>
    <r>
      <rPr>
        <sz val="10"/>
        <color rgb="FF3A8F98"/>
        <rFont val="Bahnschrift SemiLight"/>
        <family val="2"/>
      </rPr>
      <t xml:space="preserve"> 4.3</t>
    </r>
  </si>
  <si>
    <t>List any 'Reach' criteria pursued by this project in section 4.3</t>
  </si>
  <si>
    <t>Building Envelope</t>
  </si>
  <si>
    <t>4.4.a</t>
  </si>
  <si>
    <t>Building minimizes geometric irregularities that negatively impact a building's ability to air-seal or achieve high levels of energy efficiency.</t>
  </si>
  <si>
    <t>4.4.b</t>
  </si>
  <si>
    <t>Envelope is designed based on forward looking climate data.
Envelope components (exterior walls, fenestration) reach above-code thermal performance levels. Describe.</t>
  </si>
  <si>
    <t>Refer to Table 2 of the Climate Resiliency Design Guidelines.</t>
  </si>
  <si>
    <t>4.4.c</t>
  </si>
  <si>
    <t>Exterior wall finishes are light-colored, with min. SR 0.60 and min. thermal emittance 0.75, or vegetated wall.</t>
  </si>
  <si>
    <r>
      <rPr>
        <b/>
        <sz val="10"/>
        <color rgb="FF3A8F98"/>
        <rFont val="Bahnschrift SemiLight"/>
        <family val="2"/>
      </rPr>
      <t>R</t>
    </r>
    <r>
      <rPr>
        <sz val="10"/>
        <color rgb="FF3A8F98"/>
        <rFont val="Bahnschrift SemiLight"/>
        <family val="2"/>
      </rPr>
      <t xml:space="preserve"> 4.4</t>
    </r>
  </si>
  <si>
    <t>List any 'Reach' criteria pursued by this project in section 4.4</t>
  </si>
  <si>
    <t xml:space="preserve">HEALTH &amp; WELLNESS </t>
  </si>
  <si>
    <t>Healthy &amp; Environmentally Responsible Material</t>
  </si>
  <si>
    <t>5.1.a</t>
  </si>
  <si>
    <t>Coordination with structural engineer is in progress to incorporate low-carbon concrete specs for all batch plant ready-mixed concrete where practical and not preempted by State or Federal requirements.</t>
  </si>
  <si>
    <t>5.1.b</t>
  </si>
  <si>
    <t>Concrete blocks with high supplementary cementitious material (SCM) content have been specified.</t>
  </si>
  <si>
    <t>5.1.c</t>
  </si>
  <si>
    <t>Publicly disclosed Environmental Product Declaration (EPD) submitted for all structural concrete and steel.</t>
  </si>
  <si>
    <r>
      <rPr>
        <b/>
        <sz val="10"/>
        <color rgb="FF3A8F98"/>
        <rFont val="Bahnschrift SemiLight"/>
        <family val="2"/>
      </rPr>
      <t>R</t>
    </r>
    <r>
      <rPr>
        <sz val="10"/>
        <color rgb="FF3A8F98"/>
        <rFont val="Bahnschrift SemiLight"/>
        <family val="2"/>
      </rPr>
      <t xml:space="preserve"> 5.1</t>
    </r>
  </si>
  <si>
    <t>List any 'Reach' criteria pursued by this project in section 5.1</t>
  </si>
  <si>
    <t>Waste Management</t>
  </si>
  <si>
    <t>5.2.a</t>
  </si>
  <si>
    <t>For 150+ dwelling units buildings, Waste Management Plan has been submitted, and consultation with DSNY scheduled.</t>
  </si>
  <si>
    <t>5.2.b</t>
  </si>
  <si>
    <t>For &lt;150 dwelling units buildings, DSNY Waste Calculator or Zero Waste Design Waste Calculator has been used and 1-hour free consultation with DSNY on Zero Waste Strategies scheduled.</t>
  </si>
  <si>
    <t>5.2.c</t>
  </si>
  <si>
    <t>Refuse storage provided at 2.9 cubic feet / dwelling unit rate to allow for future waste stream collection (e.g. compost). Cardboard breakdown areas located proximate to mail and package delivery room may be counted toward this requirement.</t>
  </si>
  <si>
    <t>5.2.d</t>
  </si>
  <si>
    <t>Building particiapte in the DSNY's Curbside Composting program, now available to all NYC residents citywide.</t>
  </si>
  <si>
    <t>DSNY Curbside Composting Program webpage</t>
  </si>
  <si>
    <t>Active Design</t>
  </si>
  <si>
    <t>Active Design: Affordable Design for Affordable Housing has been reviewed and priciples considered while designing the building.</t>
  </si>
  <si>
    <t>List Active Design Features that provide recreational space</t>
  </si>
  <si>
    <t>examples: co-locate adults and children recreation spaces, direct path between recreational and physical activity spaces, outdoor spaces programmed for physical activity and quiet reflection, safe and positive recreational spaces for children of all ages.</t>
  </si>
  <si>
    <t>List Active Design Features that promote physical activity</t>
  </si>
  <si>
    <t>examples: stair prompt signage at elevator; bicycle storage; information board about local physical activity opportunities; climatic conditions addressed when barrier to phisical activity</t>
  </si>
  <si>
    <t>BROADBAND</t>
  </si>
  <si>
    <t>Project is participating in the Inclusionary Housing incentive program and it is not subsidized through any HPD Loan Program; OR project is receiving a 421-a tax credit. If so, project is NOT subject to the Broadband requirements listed below.</t>
  </si>
  <si>
    <r>
      <rPr>
        <sz val="10"/>
        <color rgb="FF00B050"/>
        <rFont val="Wingdings"/>
        <charset val="2"/>
      </rPr>
      <t>n</t>
    </r>
    <r>
      <rPr>
        <sz val="10"/>
        <rFont val="Bahnschrift SemiLight"/>
        <family val="2"/>
      </rPr>
      <t xml:space="preserve"> 7.1.a</t>
    </r>
  </si>
  <si>
    <t>Broadband service is provided as part of the tenant's lease contract and at no additional cost to the tenant.</t>
  </si>
  <si>
    <t>2020EGC NYC Overlay v2, criterion 2.15b</t>
  </si>
  <si>
    <r>
      <rPr>
        <sz val="10"/>
        <color rgb="FF00B050"/>
        <rFont val="Wingdings"/>
        <charset val="2"/>
      </rPr>
      <t>n</t>
    </r>
    <r>
      <rPr>
        <sz val="10"/>
        <rFont val="Bahnschrift SemiLight"/>
        <family val="2"/>
      </rPr>
      <t xml:space="preserve"> 7.1.b</t>
    </r>
  </si>
  <si>
    <t>Wireless service in common areas (lobbies, lounges and common rooms, laundry rooms, outdoor areas, etc.) is provided.</t>
  </si>
  <si>
    <t>7.1.c-l</t>
  </si>
  <si>
    <t>Broadband system complies with criteria 7.1.c - 7.1.l</t>
  </si>
  <si>
    <r>
      <rPr>
        <b/>
        <sz val="10"/>
        <color rgb="FF3A8F98"/>
        <rFont val="Bahnschrift SemiLight"/>
        <family val="2"/>
      </rPr>
      <t>R</t>
    </r>
    <r>
      <rPr>
        <sz val="10"/>
        <color rgb="FF3A8F98"/>
        <rFont val="Bahnschrift SemiLight"/>
        <family val="2"/>
      </rPr>
      <t xml:space="preserve"> 7</t>
    </r>
  </si>
  <si>
    <t>List any 'Reach' criteria pursued by this project in section 7.</t>
  </si>
  <si>
    <t>BUILDING OPERATIONS</t>
  </si>
  <si>
    <t>Benchmarking &amp; Data Collection</t>
  </si>
  <si>
    <t>8.1.a</t>
  </si>
  <si>
    <t>If 5+ dwelling units, will benchmark energy and water use per HPD's Benchmarking policy.</t>
  </si>
  <si>
    <t>Refer to HPD's Benchmarking Protocol</t>
  </si>
  <si>
    <t>8.1.b</t>
  </si>
  <si>
    <t>Retained a pre-qualified provider per HPD's Benchmarking Requirement.</t>
  </si>
  <si>
    <t>Refer to the HPD's Benchmarking Pre-Qualified Provider List</t>
  </si>
  <si>
    <r>
      <rPr>
        <b/>
        <sz val="10"/>
        <color rgb="FF3A8F98"/>
        <rFont val="Bahnschrift SemiLight"/>
        <family val="2"/>
      </rPr>
      <t>R</t>
    </r>
    <r>
      <rPr>
        <sz val="10"/>
        <color rgb="FF3A8F98"/>
        <rFont val="Bahnschrift SemiLight"/>
        <family val="2"/>
      </rPr>
      <t xml:space="preserve"> 8.1</t>
    </r>
  </si>
  <si>
    <t>List any 'Reach' criteria pursued by this project in section 8.1</t>
  </si>
  <si>
    <t>Resident Resources</t>
  </si>
  <si>
    <t>8.2.a</t>
  </si>
  <si>
    <t>HPD Resource Packet will be provided to residents who pay for their own electric heating and hot water.</t>
  </si>
  <si>
    <t>Refer to HPD's Underwriting Electric and High-Performance Buildings</t>
  </si>
  <si>
    <t>OWNER/ DEVELOPER &amp; APPLICANT SIGNATURES (required at Milestone 4 only - Certification)</t>
  </si>
  <si>
    <t>Owner/ Developer Signature:</t>
  </si>
  <si>
    <t xml:space="preserve">Owner/ Developer email: </t>
  </si>
  <si>
    <t>Date Signed:</t>
  </si>
  <si>
    <t>Architect of Record Signature</t>
  </si>
  <si>
    <t xml:space="preserve">Architect of Record email: </t>
  </si>
  <si>
    <t xml:space="preserve">Signature confirms that the information in this document (including all tabs) is truthful and accurate and that no mandatory item will be eliminated from scope without explicit permission from HPD. </t>
  </si>
  <si>
    <t>Design Guidelines New Construction Checklist</t>
  </si>
  <si>
    <t xml:space="preserve">Milestone 3: Design Review </t>
  </si>
  <si>
    <t>Milestone 4: EGC PreBuild Authorization or LEED Waiver</t>
  </si>
  <si>
    <t>Milestone 5: Loan Closing</t>
  </si>
  <si>
    <t>Building will certify with current NYC Overlay of 2020 Enterprise Green 
Communities (EGC) or LEED v4 Gold or Platinum</t>
  </si>
  <si>
    <t>2020 EGC with NYC Overlay</t>
  </si>
  <si>
    <t>LEED v4 Gold</t>
  </si>
  <si>
    <t>LEED v4 Platinum</t>
  </si>
  <si>
    <t>ASHRAE</t>
  </si>
  <si>
    <t>ERI</t>
  </si>
  <si>
    <t>Prescriptive</t>
  </si>
  <si>
    <t>No, Seeking Waiver</t>
  </si>
  <si>
    <t>No, Waiver approved by HPD</t>
  </si>
  <si>
    <t>2020 EGC Plus</t>
  </si>
  <si>
    <t>PHI</t>
  </si>
  <si>
    <t>PHIUS</t>
  </si>
  <si>
    <t>LEEDv4.1 BD&amp;C Zero</t>
  </si>
  <si>
    <t>Not yet</t>
  </si>
  <si>
    <r>
      <t>u</t>
    </r>
    <r>
      <rPr>
        <sz val="10"/>
        <color rgb="FF00B050"/>
        <rFont val="Wingdings"/>
        <charset val="2"/>
      </rPr>
      <t>n</t>
    </r>
  </si>
  <si>
    <t>No, site is not flood-prone</t>
  </si>
  <si>
    <t>Yes, in Preliminary FIRM 2015 Special Flood Hazard Area</t>
  </si>
  <si>
    <t>Yes, in 2050s 1% annual chance coastal floodplain</t>
  </si>
  <si>
    <t>Yes, site flooded in extreme stormwater flooding</t>
  </si>
  <si>
    <t>Yes, site with history of flooding from high tides  or heavy rainfall</t>
  </si>
  <si>
    <r>
      <rPr>
        <sz val="10"/>
        <color rgb="FF00B050"/>
        <rFont val="Wingdings"/>
        <charset val="2"/>
      </rPr>
      <t>n</t>
    </r>
    <r>
      <rPr>
        <sz val="10"/>
        <color theme="5"/>
        <rFont val="Wingdings"/>
        <charset val="2"/>
      </rPr>
      <t>l</t>
    </r>
    <r>
      <rPr>
        <sz val="10"/>
        <color theme="5"/>
        <rFont val="Bahnschrift SemiLight"/>
        <family val="2"/>
      </rPr>
      <t xml:space="preserve"> </t>
    </r>
    <r>
      <rPr>
        <sz val="10"/>
        <rFont val="Bahnschrift SemiLight"/>
        <family val="2"/>
      </rPr>
      <t>2.1.a</t>
    </r>
  </si>
  <si>
    <t>N/A, site is not flood-prone</t>
  </si>
  <si>
    <r>
      <rPr>
        <sz val="10"/>
        <color rgb="FF00B050"/>
        <rFont val="Wingdings"/>
        <charset val="2"/>
      </rPr>
      <t>n</t>
    </r>
    <r>
      <rPr>
        <sz val="10"/>
        <rFont val="Bahnschrift SemiLight"/>
        <family val="2"/>
      </rPr>
      <t xml:space="preserve"> 2.2.a</t>
    </r>
  </si>
  <si>
    <t>All residential units, critical mechanical, electrical and life safety equipment and controls, services critical to building function, and at least one point of egress for each required egress pathway have been elevated.</t>
  </si>
  <si>
    <t>Yes, 20,000+ of soil disturbed</t>
  </si>
  <si>
    <t>Yes, 5,000+ sf of new impervious surface</t>
  </si>
  <si>
    <t>Yes, Green Roof required</t>
  </si>
  <si>
    <t>Green Roof in design, but not required</t>
  </si>
  <si>
    <t>N/A, Green Roof not required</t>
  </si>
  <si>
    <t>N/A, no Senior Housing and/or low-mobility populations</t>
  </si>
  <si>
    <t>N/A, NOT in high-heat risk area</t>
  </si>
  <si>
    <t>N/A, public open space @0.25 miles walking distance</t>
  </si>
  <si>
    <t>Do at least 50% of the units contain Seniors?</t>
  </si>
  <si>
    <t>No Senior Housing</t>
  </si>
  <si>
    <t>No, &lt; 50% units contain Seniors</t>
  </si>
  <si>
    <t>Yes, &gt; 50% of the units contain Seniors</t>
  </si>
  <si>
    <t>N/A, no Senior Housing</t>
  </si>
  <si>
    <t>Cold Climate VRF, 2-pipe, with distinct zones</t>
  </si>
  <si>
    <t>Cold Climate VRF, 
3-pipe</t>
  </si>
  <si>
    <t>Residential Air Source Heat Pumps</t>
  </si>
  <si>
    <t>Ground Source Heat Pumps (GSHP)</t>
  </si>
  <si>
    <t>Building Owner</t>
  </si>
  <si>
    <t>Resident</t>
  </si>
  <si>
    <t>Standalone AC units</t>
  </si>
  <si>
    <t>Integrated with heating (heat pumps)</t>
  </si>
  <si>
    <t>AC units or controls within accessible reach ranges</t>
  </si>
  <si>
    <t>AC units include a remote control and accessible wall switch</t>
  </si>
  <si>
    <t>ERV</t>
  </si>
  <si>
    <t>Exhaust only</t>
  </si>
  <si>
    <t>Central heat pump water heater</t>
  </si>
  <si>
    <t xml:space="preserve">Ground source tied to space conditioning </t>
  </si>
  <si>
    <t>Sub-central electric water heater</t>
  </si>
  <si>
    <t>Project will comply with HPD's Solar Where Feasible Mandate.</t>
  </si>
  <si>
    <t>N/A, solar not included</t>
  </si>
  <si>
    <t>Yes. Ballasted Array</t>
  </si>
  <si>
    <t>Yes, Mechanically Attached Planar Array</t>
  </si>
  <si>
    <t>Yes, Raised Canopy Array</t>
  </si>
  <si>
    <t>Yes, Other Solar Array</t>
  </si>
  <si>
    <t>Waived per Feasibility Analysis (until 07/01)</t>
  </si>
  <si>
    <t>No, but Green Roof</t>
  </si>
  <si>
    <t>No, but offsite Community Solar</t>
  </si>
  <si>
    <t>No, exempt per DOB LL92/94</t>
  </si>
  <si>
    <t>If included, what is the Solar System Size (kW)?</t>
  </si>
  <si>
    <t>Electric Stoves</t>
  </si>
  <si>
    <t>Induction Stoves</t>
  </si>
  <si>
    <t>Gas Ranges</t>
  </si>
  <si>
    <t>N/A, not provided</t>
  </si>
  <si>
    <t>Common-area</t>
  </si>
  <si>
    <t>In-Unit</t>
  </si>
  <si>
    <t>Common-area, electric</t>
  </si>
  <si>
    <t>In-Unit, electric</t>
  </si>
  <si>
    <t>Common-area, gas</t>
  </si>
  <si>
    <t>In-unit, gas</t>
  </si>
  <si>
    <t>Infrastructure for future EV charging is provided in all parking lots and garages for at least 20% of the parking spaces.</t>
  </si>
  <si>
    <t>Yes, all required provided</t>
  </si>
  <si>
    <t>Yes, required partially provided</t>
  </si>
  <si>
    <t>N/A, no parking</t>
  </si>
  <si>
    <t>At least one Level 2 EV charging station is provided for 5% of the parking spaces.</t>
  </si>
  <si>
    <t>N/A, no individual driveway</t>
  </si>
  <si>
    <t>Not possible</t>
  </si>
  <si>
    <t>Yes, compost collection space allocated in the building.</t>
  </si>
  <si>
    <t>Yes, cardboard collection space allocated in the building.</t>
  </si>
  <si>
    <t>Yes, other future waste stream collection space allocated in the building.</t>
  </si>
  <si>
    <t>5.1.d</t>
  </si>
  <si>
    <t>Yes, Inclusionary Housing + NO HPD Loan Program</t>
  </si>
  <si>
    <t>Yes, 421-a tax credit</t>
  </si>
  <si>
    <t>If 5+ dwelling units, will benchmark energy and water use.</t>
  </si>
  <si>
    <t>Retained a pre-qualified benchmarking service provider for the restriction period governed by the regulatory agreement</t>
  </si>
  <si>
    <t>HPD Design Waiver Request Form</t>
  </si>
  <si>
    <r>
      <rPr>
        <sz val="11"/>
        <color rgb="FFFFFFFF"/>
        <rFont val="Bahnschrift SemiBold"/>
        <family val="2"/>
      </rPr>
      <t>INSTRUCTIONS:</t>
    </r>
    <r>
      <rPr>
        <sz val="11"/>
        <color rgb="FF000000"/>
        <rFont val="Bahnschrift SemiBold"/>
        <family val="2"/>
      </rPr>
      <t xml:space="preserve"> </t>
    </r>
    <r>
      <rPr>
        <sz val="11"/>
        <color rgb="FF000000"/>
        <rFont val="Bahnschrift SemiLight"/>
        <family val="2"/>
      </rPr>
      <t xml:space="preserve">Certain deviations from the baseline requirements will be considered via a Design Waiver Request, if necessary. Evaluations of waiver requests will include the determination of the appropriateness of the proposed alternative(s). Waiver requests will be reviewed on a case-by-case basis and determinations will be based on the degree of technical infeasibility, financial infeasibility, impact on residents, or inability to comply with HPD's Electric Heating Policies. Applicant may submit up to 2 waiver requests on a single document. </t>
    </r>
  </si>
  <si>
    <r>
      <rPr>
        <sz val="11"/>
        <color theme="0"/>
        <rFont val="Bahnschrift SemiBold"/>
        <family val="2"/>
      </rPr>
      <t xml:space="preserve">NOTE: </t>
    </r>
    <r>
      <rPr>
        <sz val="11"/>
        <rFont val="Bahnschrift SemiLight"/>
        <family val="2"/>
      </rPr>
      <t>A waiver approval does not exempt any project from compliance with a code, zoning, or other legal requirement or a local law. If a project’s design is modified or underlying conditions that affect the feasibility of meeting the waived conditions change, a new waiver will be required.</t>
    </r>
  </si>
  <si>
    <t>Have questions for Resiliency? Reach out:</t>
  </si>
  <si>
    <t>PROJECT AND BUILDING INFORMATION</t>
  </si>
  <si>
    <t xml:space="preserve"> Auto-filled from INTAKE tab</t>
  </si>
  <si>
    <t>Are any of the sites defined as flood-prone?</t>
  </si>
  <si>
    <t>WAIVER REQUEST #1</t>
  </si>
  <si>
    <t>All cells must be filled out</t>
  </si>
  <si>
    <t>Design Guidelines Criteria for which Waiver is being requested</t>
  </si>
  <si>
    <t>1.1b - Design building to meet Local Law 97’s 2050 GHG emissions limits in 2050</t>
  </si>
  <si>
    <t>1.2a - All-electric heating/cooling and domestic hot water equipment</t>
  </si>
  <si>
    <t>2.1a - Elevate all residential units, a point of residential egress, and critical mechanical, electrical and life safety systems above the 2080s SLR-adjusted DFE</t>
  </si>
  <si>
    <t>2.2a - Elevate all residential units and critical mechanical, electrical and life safety systems above grade in stormwater flood-prone buildings.</t>
  </si>
  <si>
    <t>4.2a - All-electric ranges, cooktops, ovens and clothes dryers</t>
  </si>
  <si>
    <t>4.3a - Infrastructure to accommodate future EV charging in all parking lots</t>
  </si>
  <si>
    <t>4.3b - At least one Level 2 electric vehicle (EV) charging station for 5% of parking spaces provided in a project.</t>
  </si>
  <si>
    <t>4.3c - Individual driveways, provide a dedicated branch circuit that is not less than 40-amp and 208/240-volt</t>
  </si>
  <si>
    <t>Other. Specify below.</t>
  </si>
  <si>
    <t>List all BBLs for which Waiver is being requested:</t>
  </si>
  <si>
    <t xml:space="preserve">Reason Waiver is being sought 
(please use cell below for further explanation): </t>
  </si>
  <si>
    <t>Technical Infeasibility</t>
  </si>
  <si>
    <t>Other - See Additional Information below</t>
  </si>
  <si>
    <t>Multiple reasons - see Additional Information below</t>
  </si>
  <si>
    <r>
      <rPr>
        <sz val="10"/>
        <color rgb="FF000000"/>
        <rFont val="Bahnschrift SemiLight"/>
        <family val="2"/>
      </rPr>
      <t xml:space="preserve">Additional explanation to support Waiver request (required):
</t>
    </r>
    <r>
      <rPr>
        <i/>
        <sz val="10"/>
        <color rgb="FF000000"/>
        <rFont val="Bahnschrift SemiLight"/>
        <family val="2"/>
      </rPr>
      <t>For 2.1 and 2.2 Waivers: Provide illustrative and written materials to demonstrate why compliance is infeasible. Include diagram(s) and plan(s) showing location of building systems, sidewalk elevation, BFE, 2080s SLR-adjusted DFE, proposed building height, and any other pertinent information. Note whether units could be displaced and provide a brief description of alternative mitigation.</t>
    </r>
  </si>
  <si>
    <t>Proposed substitution/ solution:</t>
  </si>
  <si>
    <t xml:space="preserve">If reason for Waiver is financial feasibility, provide estimate of cost impact compared to the proposed substitution/ solution: </t>
  </si>
  <si>
    <t>List of attached supporting documentation.</t>
  </si>
  <si>
    <t>WAIVER REQUEST #2</t>
  </si>
  <si>
    <t>HPD USE ONLY</t>
  </si>
  <si>
    <t>Waiver Request #1, Comments:</t>
  </si>
  <si>
    <t>Waiver Request #2, Comments:</t>
  </si>
  <si>
    <r>
      <t xml:space="preserve">Reviewed By / Title: </t>
    </r>
    <r>
      <rPr>
        <sz val="10"/>
        <color rgb="FF002060"/>
        <rFont val="Bahnschrift SemiLight"/>
        <family val="2"/>
      </rPr>
      <t>     </t>
    </r>
  </si>
  <si>
    <t>Signature:</t>
  </si>
  <si>
    <t>Enterprise Green Communities Pre-Authorization Form</t>
  </si>
  <si>
    <r>
      <rPr>
        <sz val="11"/>
        <color rgb="FFFFFFFF"/>
        <rFont val="Bahnschrift SemiBold"/>
        <family val="2"/>
      </rPr>
      <t xml:space="preserve">INSTRUCTIONS:
</t>
    </r>
    <r>
      <rPr>
        <sz val="11"/>
        <color rgb="FF000000"/>
        <rFont val="Bahnschrift SemiLight"/>
        <family val="2"/>
      </rPr>
      <t>This form is required for all projects funded by HPD that are required to comply with the 2020 Enterprise Green Communities Criteria with NYC Overlay V2.0. 
· Submit this tab along with the required submittals, the completed workbook, and a PDF of your signed HPD Design Waivers to greencommunities@hpd.nyc.gov
· Projects filing multiple EGC applications must use a separate form for each
· Gray cells are autopopulated 
· Fill out all light blue cells</t>
    </r>
  </si>
  <si>
    <r>
      <t xml:space="preserve">· Refer to </t>
    </r>
    <r>
      <rPr>
        <sz val="11"/>
        <color rgb="FF0070C0"/>
        <rFont val="Bahnschrift SemiLight"/>
        <family val="2"/>
      </rPr>
      <t>HPD's Enterprise Green Communities Criteria webpage</t>
    </r>
    <r>
      <rPr>
        <sz val="11"/>
        <rFont val="Bahnschrift SemiLight"/>
        <family val="2"/>
      </rPr>
      <t xml:space="preserve"> for additional information and resources.</t>
    </r>
  </si>
  <si>
    <t>PROJECT INFORMATION</t>
  </si>
  <si>
    <t>Project Name</t>
  </si>
  <si>
    <t>HPD ID</t>
  </si>
  <si>
    <t>Green Consultant</t>
  </si>
  <si>
    <t>HPD Program</t>
  </si>
  <si>
    <t>HPD Project Mgr</t>
  </si>
  <si>
    <t>HPD Estimated Closing Date</t>
  </si>
  <si>
    <t>How many buildings in this project?</t>
  </si>
  <si>
    <t>Project Classification</t>
  </si>
  <si>
    <t>New Construction</t>
  </si>
  <si>
    <t>ENERGY STAR Multifamily New Construction Certification Pathway</t>
  </si>
  <si>
    <t>Not required for this project</t>
  </si>
  <si>
    <t>High-Performance Building Certification</t>
  </si>
  <si>
    <t>Did project trigger Sustanability Review during Design Consultation?</t>
  </si>
  <si>
    <t>Yes, issue resolved</t>
  </si>
  <si>
    <t>Yes, working on issue</t>
  </si>
  <si>
    <r>
      <rPr>
        <sz val="10"/>
        <color rgb="FF000000"/>
        <rFont val="Bahnschrift SemiBold"/>
        <family val="2"/>
      </rPr>
      <t>HPD DESIGN WAIVERS -</t>
    </r>
    <r>
      <rPr>
        <b/>
        <sz val="10"/>
        <color rgb="FF000000"/>
        <rFont val="Bahnschrift SemiLight"/>
        <family val="2"/>
      </rPr>
      <t xml:space="preserve"> </t>
    </r>
    <r>
      <rPr>
        <sz val="10"/>
        <color rgb="FF000000"/>
        <rFont val="Bahnschrift SemiLight"/>
        <family val="2"/>
      </rPr>
      <t>Project has received the following HPD Design Waivers</t>
    </r>
  </si>
  <si>
    <t>1.1b</t>
  </si>
  <si>
    <t>Design building to meet Local Law 97’s 2050 GHG emissions limits in 2050</t>
  </si>
  <si>
    <t>1.2a</t>
  </si>
  <si>
    <t>All-electric heating/cooling and domestic hot water equipment</t>
  </si>
  <si>
    <t>2.1a</t>
  </si>
  <si>
    <t>Elevate all residential units, critical mechanical, electrical and life safety equipment above the 2080s SLR-adjusted DFE</t>
  </si>
  <si>
    <t>4.2a</t>
  </si>
  <si>
    <t>All-electric ranges, cooktops, ovens and clothes dryers</t>
  </si>
  <si>
    <t>4.3a</t>
  </si>
  <si>
    <t>Infrastructure to accommodate future EV charging in all parking lots</t>
  </si>
  <si>
    <t>4.3b</t>
  </si>
  <si>
    <t>At least one Level 2 electric vehicle (EV) charging station for 5% of parking
spaces provided in a project.</t>
  </si>
  <si>
    <t>4.3c</t>
  </si>
  <si>
    <t>Individual driveways, provide a dedicated branch circuit that is not less than 40-amp and 208/240-volt</t>
  </si>
  <si>
    <r>
      <rPr>
        <sz val="10"/>
        <color rgb="FF000000"/>
        <rFont val="Bahnschrift SemiBold"/>
        <family val="2"/>
      </rPr>
      <t xml:space="preserve">ENTERPRISE CRITERA WAIVER - </t>
    </r>
    <r>
      <rPr>
        <sz val="10"/>
        <color rgb="FF000000"/>
        <rFont val="Bahnschrift SemiLight"/>
        <family val="2"/>
      </rPr>
      <t xml:space="preserve"> If project has received a waiver for the above HPD design criteria then the project must also seek a waiver for the following NYC Overlay Criteria. Waiver items are specific to the NYC Overlay requirements and </t>
    </r>
    <r>
      <rPr>
        <u/>
        <sz val="10"/>
        <color rgb="FF000000"/>
        <rFont val="Bahnschrift SemiBold"/>
        <family val="2"/>
      </rPr>
      <t>NOT</t>
    </r>
    <r>
      <rPr>
        <sz val="10"/>
        <color rgb="FF000000"/>
        <rFont val="Bahnschrift SemiLight"/>
        <family val="2"/>
      </rPr>
      <t xml:space="preserve"> the full EGC Criteria.</t>
    </r>
  </si>
  <si>
    <t>5.1a</t>
  </si>
  <si>
    <t>Building Perfomance Standard</t>
  </si>
  <si>
    <t>5.5b</t>
  </si>
  <si>
    <t>Moving to Zero Carbon: All Electric</t>
  </si>
  <si>
    <t xml:space="preserve">Energy Star Appliances </t>
  </si>
  <si>
    <t>Resilient Energy Systems: Floodproofing</t>
  </si>
  <si>
    <t>Please use the space below to list any other EGC waivers that will be sought.</t>
  </si>
  <si>
    <r>
      <t>REQUIRED SUBMITTALS</t>
    </r>
    <r>
      <rPr>
        <sz val="10"/>
        <color rgb="FF000000"/>
        <rFont val="Bahnschrift SemiLight"/>
        <family val="2"/>
      </rPr>
      <t xml:space="preserve"> - Please include PDFs of the items below along with this form</t>
    </r>
  </si>
  <si>
    <t>Green Communities Training Certificates from owner, architect and contractor </t>
  </si>
  <si>
    <t>Project Overview Tab from EGC portal (must include correct HPD ID) </t>
  </si>
  <si>
    <r>
      <rPr>
        <sz val="10"/>
        <color rgb="FF000000"/>
        <rFont val="Bahnschrift SemiBold"/>
        <family val="2"/>
      </rPr>
      <t xml:space="preserve">APPROVAL STATUS - </t>
    </r>
    <r>
      <rPr>
        <sz val="10"/>
        <color rgb="FF000000"/>
        <rFont val="Bahnschrift SemiLight"/>
        <family val="2"/>
      </rPr>
      <t xml:space="preserve">To be filled in by HPD Sustainability </t>
    </r>
    <r>
      <rPr>
        <u/>
        <sz val="10"/>
        <color rgb="FF000000"/>
        <rFont val="Bahnschrift SemiLight"/>
        <family val="2"/>
      </rPr>
      <t>ONLY</t>
    </r>
  </si>
  <si>
    <t>HPD COMMENTS:</t>
  </si>
  <si>
    <t>APPROVED</t>
  </si>
  <si>
    <t>NOT APPROVED</t>
  </si>
  <si>
    <t>HPD SIGNATURE</t>
  </si>
  <si>
    <t>DATE</t>
  </si>
  <si>
    <t xml:space="preserve">The Design Guidelines Workbook is an integral part of the development process. 
Project teams will submit this Workbook five times during the process, even if content has not changed since the previous submission. </t>
  </si>
  <si>
    <t>The Workbook has five Milestones*:</t>
  </si>
  <si>
    <r>
      <rPr>
        <b/>
        <sz val="11"/>
        <color rgb="FF000000"/>
        <rFont val="Bahnschrift SemiLight"/>
        <family val="2"/>
      </rPr>
      <t xml:space="preserve">Milestone 1: 
Project Summary Submittal
</t>
    </r>
    <r>
      <rPr>
        <i/>
        <sz val="10"/>
        <color rgb="FF000000"/>
        <rFont val="Bahnschrift SemiLight"/>
        <family val="2"/>
      </rPr>
      <t xml:space="preserve">Early Schematic Design,
~12-15 prior to closing 
</t>
    </r>
    <r>
      <rPr>
        <b/>
        <sz val="10"/>
        <color rgb="FF000000"/>
        <rFont val="Bahnschrift SemiLight"/>
        <family val="2"/>
      </rPr>
      <t xml:space="preserve">
</t>
    </r>
    <r>
      <rPr>
        <sz val="10"/>
        <color rgb="FF000000"/>
        <rFont val="Bahnschrift SemiLight"/>
        <family val="2"/>
      </rPr>
      <t xml:space="preserve">Fill out the INTAKE-Project-Building(s) and Project-Level Unit Distribution tabs, along with the Design Waiver Form, if applicable,** and email to HPD Sustainability &amp; Resliency. See emails below, cc' the HPD PM.
</t>
    </r>
    <r>
      <rPr>
        <b/>
        <i/>
        <sz val="10"/>
        <color rgb="FF000000"/>
        <rFont val="Bahnschrift SemiLight"/>
        <family val="2"/>
      </rPr>
      <t>Contact: HPD PM</t>
    </r>
  </si>
  <si>
    <r>
      <rPr>
        <b/>
        <sz val="11"/>
        <color rgb="FF000000"/>
        <rFont val="Bahnschrift SemiLight"/>
        <family val="2"/>
      </rPr>
      <t xml:space="preserve">Milestone 2: 
Mandatory Design Consultation 
</t>
    </r>
    <r>
      <rPr>
        <i/>
        <sz val="10"/>
        <color rgb="FF000000"/>
        <rFont val="Bahnschrift SemiLight"/>
        <family val="2"/>
      </rPr>
      <t xml:space="preserve">50% DDs,
initiated ~9 months prior to closing
</t>
    </r>
    <r>
      <rPr>
        <b/>
        <sz val="10"/>
        <color rgb="FF000000"/>
        <rFont val="Bahnschrift SemiLight"/>
        <family val="2"/>
      </rPr>
      <t xml:space="preserve">
</t>
    </r>
    <r>
      <rPr>
        <sz val="10"/>
        <color rgb="FF000000"/>
        <rFont val="Bahnschrift SemiLight"/>
        <family val="2"/>
      </rPr>
      <t xml:space="preserve">Update INTAKE-Project-Building(s), Project-Level Unit Distribution, and Design Waiver Form tabs, as needed. Fill out relevant cells in DGs NC Checklist tab.
Submit as part of HPD BLDS' Design Consultation submission package. When the submission is nearly complete, alert the PM for project initiation in eBLDS.
</t>
    </r>
    <r>
      <rPr>
        <b/>
        <i/>
        <sz val="10"/>
        <color rgb="FF000000"/>
        <rFont val="Bahnschrift SemiLight"/>
        <family val="2"/>
      </rPr>
      <t>Contact: HPD PM</t>
    </r>
  </si>
  <si>
    <r>
      <rPr>
        <b/>
        <sz val="11"/>
        <color rgb="FF000000"/>
        <rFont val="Bahnschrift SemiLight"/>
        <family val="2"/>
      </rPr>
      <t xml:space="preserve">Milestone 3: 
Design Review
</t>
    </r>
    <r>
      <rPr>
        <i/>
        <sz val="10"/>
        <color rgb="FF000000"/>
        <rFont val="Bahnschrift SemiLight"/>
        <family val="2"/>
      </rPr>
      <t xml:space="preserve">50-100% DDs,
5-6 months prior to closing
</t>
    </r>
    <r>
      <rPr>
        <b/>
        <sz val="10"/>
        <color rgb="FF000000"/>
        <rFont val="Bahnschrift SemiLight"/>
        <family val="2"/>
      </rPr>
      <t xml:space="preserve">
</t>
    </r>
    <r>
      <rPr>
        <sz val="10"/>
        <color rgb="FF000000"/>
        <rFont val="Bahnschrift SemiLight"/>
        <family val="2"/>
      </rPr>
      <t xml:space="preserve">Update all tabs as needed. Fill out remaining cells in DGs NC Checklist tab.
</t>
    </r>
    <r>
      <rPr>
        <u/>
        <sz val="10"/>
        <color rgb="FF000000"/>
        <rFont val="Bahnschrift SemiLight"/>
        <family val="2"/>
      </rPr>
      <t>If selected for BLDS Design Review</t>
    </r>
    <r>
      <rPr>
        <sz val="10"/>
        <color rgb="FF000000"/>
        <rFont val="Bahnschrift SemiLight"/>
        <family val="2"/>
      </rPr>
      <t xml:space="preserve"> (Full or Targeted) submit as part of the BLDS Design Review submission.
</t>
    </r>
    <r>
      <rPr>
        <u/>
        <sz val="10"/>
        <color rgb="FF000000"/>
        <rFont val="Bahnschrift SemiLight"/>
        <family val="2"/>
      </rPr>
      <t>If selected for Expedited Review</t>
    </r>
    <r>
      <rPr>
        <sz val="10"/>
        <color rgb="FF000000"/>
        <rFont val="Bahnschrift SemiLight"/>
        <family val="2"/>
      </rPr>
      <t xml:space="preserve">: submit for Milestones 4 and 5.
</t>
    </r>
    <r>
      <rPr>
        <b/>
        <i/>
        <sz val="10"/>
        <color rgb="FF000000"/>
        <rFont val="Bahnschrift SemiLight"/>
        <family val="2"/>
      </rPr>
      <t>Contact: HPD PM and/or BLDS Reviewer</t>
    </r>
  </si>
  <si>
    <r>
      <rPr>
        <b/>
        <sz val="11"/>
        <color rgb="FF000000"/>
        <rFont val="Bahnschrift SemiLight"/>
        <family val="2"/>
      </rPr>
      <t>Milestone 4: 
EGC PreBuild Authorization or LEED Waiver</t>
    </r>
    <r>
      <rPr>
        <b/>
        <sz val="10"/>
        <color rgb="FF000000"/>
        <rFont val="Bahnschrift SemiLight"/>
        <family val="2"/>
      </rPr>
      <t xml:space="preserve">
</t>
    </r>
    <r>
      <rPr>
        <sz val="10"/>
        <color rgb="FF000000"/>
        <rFont val="Bahnschrift SemiLight"/>
        <family val="2"/>
      </rPr>
      <t xml:space="preserve">
Submit as part of the Enterprise PreBuild Authorization package or along with the Waiver Form for projects seeking LEED certification.***</t>
    </r>
    <r>
      <rPr>
        <sz val="10"/>
        <color rgb="FFFF0000"/>
        <rFont val="Bahnschrift SemiLight"/>
        <family val="2"/>
      </rPr>
      <t xml:space="preserve">
</t>
    </r>
    <r>
      <rPr>
        <sz val="10"/>
        <color rgb="FF000000"/>
        <rFont val="Bahnschrift SemiLight"/>
        <family val="2"/>
      </rPr>
      <t xml:space="preserve">
</t>
    </r>
    <r>
      <rPr>
        <b/>
        <i/>
        <sz val="10"/>
        <color rgb="FF000000"/>
        <rFont val="Bahnschrift SemiLight"/>
        <family val="2"/>
      </rPr>
      <t>Contact: greencommunities@hpd.nyc.gov</t>
    </r>
  </si>
  <si>
    <r>
      <rPr>
        <b/>
        <sz val="11"/>
        <color rgb="FF000000"/>
        <rFont val="Bahnschrift SemiLight"/>
        <family val="2"/>
      </rPr>
      <t xml:space="preserve">Milestone 5: 
Loan Closing
</t>
    </r>
    <r>
      <rPr>
        <b/>
        <sz val="10"/>
        <color rgb="FF000000"/>
        <rFont val="Bahnschrift SemiLight"/>
        <family val="2"/>
      </rPr>
      <t xml:space="preserve">
</t>
    </r>
    <r>
      <rPr>
        <sz val="10"/>
        <color rgb="FF000000"/>
        <rFont val="Bahnschrift SemiLight"/>
        <family val="2"/>
      </rPr>
      <t xml:space="preserve">Submit final and certified Workbook to HPD PM (instructions below). 
</t>
    </r>
    <r>
      <rPr>
        <i/>
        <sz val="10"/>
        <color rgb="FF000000"/>
        <rFont val="Bahnschrift SemiLight"/>
        <family val="2"/>
      </rPr>
      <t xml:space="preserve">NOTE: if any design changes were made following BLDS Design Review Acceptance, the Owner/Architect must notify HPD PM as soon as possible.
</t>
    </r>
    <r>
      <rPr>
        <b/>
        <i/>
        <sz val="10"/>
        <color rgb="FF000000"/>
        <rFont val="Bahnschrift SemiLight"/>
        <family val="2"/>
      </rPr>
      <t xml:space="preserve">
Contact: HPD PM &amp; Lender</t>
    </r>
  </si>
  <si>
    <t>*Standalone Inclusionary Housing projects should only fill out sections A-F of the Project Summary tab, the entire Project-Level Unit Distribution tab, and Section A of the Building-Level tab, and submit this workbook for/throughout Milestone 2 (Design Review) only.</t>
  </si>
  <si>
    <r>
      <t xml:space="preserve">** </t>
    </r>
    <r>
      <rPr>
        <b/>
        <sz val="10"/>
        <color rgb="FF000000"/>
        <rFont val="Bahnschrift SemiLight"/>
        <family val="2"/>
      </rPr>
      <t>Design Waivers</t>
    </r>
    <r>
      <rPr>
        <sz val="10"/>
        <color rgb="FF000000"/>
        <rFont val="Bahnschrift SemiLight"/>
        <family val="2"/>
      </rPr>
      <t xml:space="preserve"> must be submitted (and approved/signed by HPD) prior to Milestone #2.</t>
    </r>
  </si>
  <si>
    <t>*** See more information:</t>
  </si>
  <si>
    <r>
      <rPr>
        <b/>
        <sz val="10"/>
        <color rgb="FF000000"/>
        <rFont val="Bahnschrift SemiLight"/>
        <family val="2"/>
      </rPr>
      <t>TO SUBMIT A DESIGN WAIVER REQUEST</t>
    </r>
    <r>
      <rPr>
        <sz val="10"/>
        <color rgb="FF000000"/>
        <rFont val="Bahnschrift SemiLight"/>
        <family val="2"/>
      </rPr>
      <t>: fill out the INTAKE-Project-Building(s) and Design Waiver tabs and submit to greencommunities@hpd.nyc.gov, with subject titled: [project address] [HPD ID] - Workbook and Waiver(s)</t>
    </r>
  </si>
  <si>
    <r>
      <t xml:space="preserve">TO SUBMIT: </t>
    </r>
    <r>
      <rPr>
        <sz val="10"/>
        <color rgb="FF000000"/>
        <rFont val="Bahnschrift SemiLight"/>
        <family val="2"/>
      </rPr>
      <t>Submit, through eBLDS, all applicable tabs as an Excel file named:  [borough]_[block]_[projectname]_DGW-NC_ [#](Number according to Milestone)</t>
    </r>
  </si>
  <si>
    <r>
      <t xml:space="preserve">TO CERTIFY: </t>
    </r>
    <r>
      <rPr>
        <sz val="10"/>
        <color rgb="FF000000"/>
        <rFont val="Bahnschrift SemiLight"/>
        <family val="2"/>
      </rPr>
      <t>Save document as Excel file, and include all applicable tabs. Be sure to include Owner &amp; Architect signatures in checklists tabs. Be sure that the file name and email subject line are formatted as [borough]_[block]_[projectname]_DGW-NC_ [#](Number according to Milestone)</t>
    </r>
  </si>
  <si>
    <t>greencommunities@hpd.nyc.gov</t>
  </si>
  <si>
    <t>LL97 Guidance for Affordable Housing - HPD (nyc.gov)</t>
  </si>
  <si>
    <t>HPD-NYSERDA Future Housing Initiative (nyc.gov)</t>
  </si>
  <si>
    <t>Last updated: December 2023</t>
  </si>
  <si>
    <r>
      <rPr>
        <sz val="10"/>
        <color rgb="FF00B050"/>
        <rFont val="Wingdings"/>
      </rPr>
      <t>n</t>
    </r>
    <r>
      <rPr>
        <sz val="10"/>
        <color theme="5"/>
        <rFont val="Wingdings"/>
        <charset val="2"/>
      </rPr>
      <t>l</t>
    </r>
    <r>
      <rPr>
        <sz val="10"/>
        <color rgb="FF000000"/>
        <rFont val="Bahnschrift SemiLight"/>
      </rPr>
      <t xml:space="preserve"> 2.2.a</t>
    </r>
  </si>
  <si>
    <t>Last updated: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</si>
</sst>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F800]dddd\,\ mmmm\ dd\,\ yyyy"/>
    <numFmt numFmtId="166" formatCode="0\-00000\-0000"/>
  </numFmts>
  <fonts count="129">
    <font>
      <sz val="11"/>
      <color theme="1"/>
      <name val="Calibri"/>
      <family val="2"/>
      <scheme val="minor"/>
    </font>
    <font>
      <sz val="10"/>
      <name val="Arial"/>
      <family val="2"/>
    </font>
    <font>
      <sz val="11"/>
      <color theme="1"/>
      <name val="Calibri"/>
      <family val="2"/>
      <scheme val="minor"/>
    </font>
    <font>
      <sz val="10"/>
      <name val="Calibri"/>
      <family val="2"/>
      <scheme val="minor"/>
    </font>
    <font>
      <sz val="10"/>
      <color rgb="FF000000"/>
      <name val="Arial"/>
      <family val="2"/>
    </font>
    <font>
      <u/>
      <sz val="11"/>
      <color theme="10"/>
      <name val="Calibri"/>
      <family val="2"/>
      <scheme val="minor"/>
    </font>
    <font>
      <sz val="11"/>
      <color rgb="FF9C6500"/>
      <name val="Calibri"/>
      <family val="2"/>
      <scheme val="minor"/>
    </font>
    <font>
      <sz val="10"/>
      <color theme="1"/>
      <name val="Bahnschrift SemiLight"/>
      <family val="2"/>
    </font>
    <font>
      <b/>
      <sz val="16"/>
      <color theme="5"/>
      <name val="Bahnschrift SemiLight"/>
      <family val="2"/>
    </font>
    <font>
      <b/>
      <sz val="10"/>
      <color rgb="FF0099CC"/>
      <name val="Bahnschrift SemiLight"/>
      <family val="2"/>
    </font>
    <font>
      <b/>
      <sz val="10"/>
      <color rgb="FFFF0000"/>
      <name val="Bahnschrift SemiLight"/>
      <family val="2"/>
    </font>
    <font>
      <sz val="10"/>
      <color rgb="FFFF0000"/>
      <name val="Bahnschrift SemiLight"/>
      <family val="2"/>
    </font>
    <font>
      <b/>
      <sz val="10"/>
      <name val="Bahnschrift SemiLight"/>
      <family val="2"/>
    </font>
    <font>
      <sz val="10"/>
      <color theme="9"/>
      <name val="Bahnschrift SemiLight"/>
      <family val="2"/>
    </font>
    <font>
      <sz val="10"/>
      <color rgb="FF70AD47"/>
      <name val="Bahnschrift SemiLight"/>
      <family val="2"/>
    </font>
    <font>
      <sz val="10"/>
      <color theme="0"/>
      <name val="Bahnschrift SemiLight"/>
      <family val="2"/>
    </font>
    <font>
      <sz val="10"/>
      <name val="Bahnschrift SemiLight"/>
      <family val="2"/>
    </font>
    <font>
      <i/>
      <sz val="10"/>
      <color theme="0"/>
      <name val="Bahnschrift SemiLight"/>
      <family val="2"/>
    </font>
    <font>
      <sz val="10"/>
      <color theme="8"/>
      <name val="Bahnschrift SemiLight"/>
      <family val="2"/>
    </font>
    <font>
      <b/>
      <sz val="10"/>
      <color theme="0"/>
      <name val="Bahnschrift SemiLight"/>
      <family val="2"/>
    </font>
    <font>
      <b/>
      <sz val="10"/>
      <color rgb="FFFFFFFF"/>
      <name val="Bahnschrift SemiLight"/>
      <family val="2"/>
    </font>
    <font>
      <i/>
      <sz val="10"/>
      <name val="Bahnschrift SemiLight"/>
      <family val="2"/>
    </font>
    <font>
      <i/>
      <sz val="10"/>
      <color theme="9"/>
      <name val="Bahnschrift SemiLight"/>
      <family val="2"/>
    </font>
    <font>
      <sz val="10"/>
      <color rgb="FFC00000"/>
      <name val="Bahnschrift SemiLight"/>
      <family val="2"/>
    </font>
    <font>
      <sz val="10"/>
      <color rgb="FF000000"/>
      <name val="Bahnschrift SemiLight"/>
      <family val="2"/>
    </font>
    <font>
      <i/>
      <sz val="10"/>
      <color rgb="FF000000"/>
      <name val="Bahnschrift SemiLight"/>
      <family val="2"/>
    </font>
    <font>
      <i/>
      <sz val="10"/>
      <color theme="5"/>
      <name val="Bahnschrift SemiLight"/>
      <family val="2"/>
    </font>
    <font>
      <sz val="10"/>
      <color theme="5"/>
      <name val="Bahnschrift SemiLight"/>
      <family val="2"/>
    </font>
    <font>
      <b/>
      <sz val="10"/>
      <color rgb="FF000000"/>
      <name val="Bahnschrift SemiLight"/>
      <family val="2"/>
    </font>
    <font>
      <sz val="11"/>
      <name val="Bahnschrift SemiLight"/>
      <family val="2"/>
    </font>
    <font>
      <i/>
      <sz val="9"/>
      <name val="Bahnschrift SemiLight"/>
      <family val="2"/>
    </font>
    <font>
      <b/>
      <sz val="12"/>
      <color rgb="FFFF0000"/>
      <name val="Bahnschrift SemiLight"/>
      <family val="2"/>
    </font>
    <font>
      <i/>
      <sz val="10"/>
      <color rgb="FF70AD47"/>
      <name val="Bahnschrift SemiLight"/>
      <family val="2"/>
    </font>
    <font>
      <sz val="11"/>
      <color theme="1"/>
      <name val="Bahnschrift SemiLight"/>
      <family val="2"/>
    </font>
    <font>
      <b/>
      <sz val="8"/>
      <color theme="5"/>
      <name val="Bahnschrift SemiLight"/>
      <family val="2"/>
    </font>
    <font>
      <vertAlign val="superscript"/>
      <sz val="10"/>
      <color theme="1"/>
      <name val="Bahnschrift SemiLight"/>
      <family val="2"/>
    </font>
    <font>
      <b/>
      <sz val="10"/>
      <color theme="1"/>
      <name val="Bahnschrift SemiLight"/>
      <family val="2"/>
    </font>
    <font>
      <sz val="11"/>
      <color rgb="FFFF0000"/>
      <name val="Bahnschrift SemiLight"/>
      <family val="2"/>
    </font>
    <font>
      <sz val="8"/>
      <color theme="1"/>
      <name val="Bahnschrift SemiLight"/>
      <family val="2"/>
    </font>
    <font>
      <sz val="16"/>
      <color theme="5"/>
      <name val="Bahnschrift SemiLight"/>
      <family val="2"/>
    </font>
    <font>
      <b/>
      <sz val="10"/>
      <color theme="5"/>
      <name val="Bahnschrift SemiLight"/>
      <family val="2"/>
    </font>
    <font>
      <i/>
      <sz val="10"/>
      <color theme="1"/>
      <name val="Bahnschrift SemiLight"/>
      <family val="2"/>
    </font>
    <font>
      <u/>
      <sz val="10"/>
      <color theme="10"/>
      <name val="Bahnschrift SemiLight"/>
      <family val="2"/>
    </font>
    <font>
      <sz val="11"/>
      <color theme="0"/>
      <name val="Bahnschrift SemiLight"/>
      <family val="2"/>
    </font>
    <font>
      <b/>
      <sz val="12"/>
      <color theme="0"/>
      <name val="Bahnschrift SemiLight"/>
      <family val="2"/>
    </font>
    <font>
      <sz val="12"/>
      <color theme="0"/>
      <name val="Bahnschrift SemiLight"/>
      <family val="2"/>
    </font>
    <font>
      <sz val="10"/>
      <color rgb="FF00B050"/>
      <name val="Wingdings"/>
      <charset val="2"/>
    </font>
    <font>
      <sz val="10"/>
      <color rgb="FFC00000"/>
      <name val="Wingdings"/>
      <charset val="2"/>
    </font>
    <font>
      <sz val="10"/>
      <color theme="5"/>
      <name val="Wingdings"/>
      <charset val="2"/>
    </font>
    <font>
      <b/>
      <sz val="16"/>
      <color theme="0"/>
      <name val="Bahnschrift SemiLight"/>
      <family val="2"/>
    </font>
    <font>
      <b/>
      <sz val="11"/>
      <color theme="0"/>
      <name val="Bahnschrift SemiLight"/>
      <family val="2"/>
    </font>
    <font>
      <b/>
      <sz val="10"/>
      <color rgb="FFC00000"/>
      <name val="Wingdings"/>
      <charset val="2"/>
    </font>
    <font>
      <b/>
      <sz val="15"/>
      <color theme="0"/>
      <name val="Calibri"/>
      <family val="2"/>
    </font>
    <font>
      <sz val="10"/>
      <color rgb="FF3A8F98"/>
      <name val="Bahnschrift SemiLight"/>
      <family val="2"/>
    </font>
    <font>
      <b/>
      <sz val="10"/>
      <color rgb="FF3A8F98"/>
      <name val="Bahnschrift SemiLight"/>
      <family val="2"/>
    </font>
    <font>
      <b/>
      <sz val="11"/>
      <name val="Bahnschrift SemiLight"/>
      <family val="2"/>
    </font>
    <font>
      <b/>
      <sz val="11"/>
      <color rgb="FFFFFFFF"/>
      <name val="Bahnschrift SemiLight"/>
      <family val="2"/>
    </font>
    <font>
      <b/>
      <sz val="11"/>
      <color rgb="FF000000"/>
      <name val="Bahnschrift SemiLight"/>
      <family val="2"/>
    </font>
    <font>
      <sz val="11"/>
      <color rgb="FF000000"/>
      <name val="Bahnschrift SemiLight"/>
      <family val="2"/>
    </font>
    <font>
      <b/>
      <sz val="9"/>
      <color rgb="FF0099CC"/>
      <name val="Bahnschrift SemiLight"/>
      <family val="2"/>
    </font>
    <font>
      <b/>
      <i/>
      <sz val="9"/>
      <color rgb="FF0099CC"/>
      <name val="Bahnschrift SemiLight"/>
      <family val="2"/>
    </font>
    <font>
      <i/>
      <sz val="9"/>
      <color rgb="FF000000"/>
      <name val="Bahnschrift SemiLight"/>
      <family val="2"/>
    </font>
    <font>
      <i/>
      <sz val="9"/>
      <color rgb="FFFF0000"/>
      <name val="Bahnschrift SemiLight"/>
      <family val="2"/>
    </font>
    <font>
      <i/>
      <sz val="9"/>
      <color theme="5"/>
      <name val="Bahnschrift SemiLight"/>
      <family val="2"/>
    </font>
    <font>
      <i/>
      <u/>
      <sz val="9"/>
      <color theme="10"/>
      <name val="Bahnschrift SemiLight"/>
      <family val="2"/>
    </font>
    <font>
      <sz val="9"/>
      <color theme="1"/>
      <name val="Bahnschrift SemiLight"/>
      <family val="2"/>
    </font>
    <font>
      <i/>
      <sz val="9"/>
      <color rgb="FF70AD47"/>
      <name val="Bahnschrift SemiLight"/>
      <family val="2"/>
    </font>
    <font>
      <sz val="9"/>
      <name val="Bahnschrift SemiLight"/>
      <family val="2"/>
    </font>
    <font>
      <i/>
      <sz val="9"/>
      <color rgb="FF00B050"/>
      <name val="Bahnschrift SemiLight"/>
      <family val="2"/>
    </font>
    <font>
      <sz val="10"/>
      <color rgb="FFF37447"/>
      <name val="Wingdings"/>
      <charset val="2"/>
    </font>
    <font>
      <sz val="10"/>
      <color theme="1"/>
      <name val="Calibri"/>
      <family val="2"/>
      <charset val="2"/>
    </font>
    <font>
      <i/>
      <sz val="9"/>
      <color rgb="FFF37447"/>
      <name val="Bahnschrift SemiLight"/>
      <family val="2"/>
    </font>
    <font>
      <b/>
      <sz val="15"/>
      <name val="Calibri"/>
      <family val="2"/>
      <scheme val="minor"/>
    </font>
    <font>
      <b/>
      <sz val="11"/>
      <name val="Bahnschrift Light"/>
      <family val="2"/>
    </font>
    <font>
      <sz val="12"/>
      <name val="Bahnschrift Light"/>
      <family val="2"/>
    </font>
    <font>
      <sz val="12"/>
      <name val="Bahnschrift SemiLight"/>
      <family val="2"/>
    </font>
    <font>
      <i/>
      <sz val="9"/>
      <color theme="10"/>
      <name val="Bahnschrift SemiLight"/>
      <family val="2"/>
    </font>
    <font>
      <i/>
      <sz val="9"/>
      <color rgb="FF0070C0"/>
      <name val="Bahnschrift SemiLight"/>
      <family val="2"/>
    </font>
    <font>
      <i/>
      <sz val="9"/>
      <color theme="10"/>
      <name val="Bahnschrift Light"/>
      <family val="2"/>
    </font>
    <font>
      <sz val="11"/>
      <color theme="9"/>
      <name val="Bahnschrift SemiLight"/>
      <family val="2"/>
    </font>
    <font>
      <sz val="11"/>
      <color rgb="FF70AD47"/>
      <name val="Bahnschrift SemiLight"/>
      <family val="2"/>
    </font>
    <font>
      <sz val="10"/>
      <color rgb="FF002060"/>
      <name val="Bahnschrift SemiLight"/>
      <family val="2"/>
    </font>
    <font>
      <b/>
      <i/>
      <sz val="10"/>
      <color rgb="FF000000"/>
      <name val="Bahnschrift SemiLight"/>
      <family val="2"/>
    </font>
    <font>
      <sz val="11"/>
      <color rgb="FF000000"/>
      <name val="Calibri"/>
      <family val="2"/>
    </font>
    <font>
      <sz val="9"/>
      <color rgb="FF000000"/>
      <name val="Bahnschrift SemiLight"/>
      <family val="2"/>
    </font>
    <font>
      <vertAlign val="superscript"/>
      <sz val="9"/>
      <color rgb="FF000000"/>
      <name val="Bahnschrift SemiLight"/>
      <family val="2"/>
    </font>
    <font>
      <sz val="10"/>
      <name val="Bahnschrift SemiLight"/>
      <family val="2"/>
      <charset val="2"/>
    </font>
    <font>
      <i/>
      <sz val="9"/>
      <color rgb="FF00B050"/>
      <name val="Bahnschrift Light"/>
      <family val="2"/>
    </font>
    <font>
      <sz val="10"/>
      <color theme="1"/>
      <name val="Bahnschrift SemiLight"/>
      <family val="2"/>
      <charset val="2"/>
    </font>
    <font>
      <u/>
      <sz val="11"/>
      <color theme="10"/>
      <name val="Bahnschrift SemiLight"/>
      <family val="2"/>
    </font>
    <font>
      <i/>
      <sz val="9"/>
      <color theme="9"/>
      <name val="Bahnschrift SemiLight"/>
      <family val="2"/>
    </font>
    <font>
      <u/>
      <sz val="10"/>
      <color rgb="FF000000"/>
      <name val="Bahnschrift SemiLight"/>
      <family val="2"/>
    </font>
    <font>
      <sz val="11"/>
      <color rgb="FFFF0000"/>
      <name val="Calibri"/>
      <family val="2"/>
    </font>
    <font>
      <sz val="11"/>
      <color rgb="FF000000"/>
      <name val="Bahnschrift SemiBold"/>
      <family val="2"/>
    </font>
    <font>
      <i/>
      <sz val="10"/>
      <color rgb="FF000000"/>
      <name val="Bahnschrift SemiBold"/>
      <family val="2"/>
    </font>
    <font>
      <sz val="10"/>
      <color rgb="FF000000"/>
      <name val="Bahnschrift SemiBold"/>
      <family val="2"/>
    </font>
    <font>
      <sz val="10"/>
      <color rgb="FF000000"/>
      <name val="Calibri"/>
      <family val="2"/>
    </font>
    <font>
      <sz val="12"/>
      <color theme="0"/>
      <name val="Bahnschrift SemiBold"/>
      <family val="2"/>
    </font>
    <font>
      <sz val="16"/>
      <color theme="0"/>
      <name val="Bahnschrift SemiBold"/>
      <family val="2"/>
    </font>
    <font>
      <sz val="11"/>
      <color theme="0"/>
      <name val="Bahnschrift SemiBold"/>
      <family val="2"/>
    </font>
    <font>
      <sz val="11"/>
      <color theme="1"/>
      <name val="Bahnschrift SemiBold"/>
      <family val="2"/>
    </font>
    <font>
      <sz val="10"/>
      <color theme="0"/>
      <name val="Bahnschrift SemiBold"/>
      <family val="2"/>
    </font>
    <font>
      <i/>
      <sz val="9"/>
      <color theme="0"/>
      <name val="Bahnschrift SemiBold"/>
      <family val="2"/>
    </font>
    <font>
      <i/>
      <sz val="10"/>
      <color theme="0"/>
      <name val="Bahnschrift SemiBold"/>
      <family val="2"/>
    </font>
    <font>
      <sz val="10"/>
      <name val="Bahnschrift SemiBold"/>
      <family val="2"/>
    </font>
    <font>
      <sz val="11"/>
      <name val="Bahnschrift SemiBold"/>
      <family val="2"/>
    </font>
    <font>
      <sz val="10"/>
      <color theme="1"/>
      <name val="Bahnschrift SemiBold"/>
      <family val="2"/>
    </font>
    <font>
      <sz val="11"/>
      <color rgb="FFFFFFFF"/>
      <name val="Bahnschrift SemiBold"/>
      <family val="2"/>
    </font>
    <font>
      <sz val="10"/>
      <color theme="1"/>
      <name val="Calibri"/>
      <family val="2"/>
    </font>
    <font>
      <b/>
      <i/>
      <sz val="10"/>
      <color rgb="FF000000"/>
      <name val="Bahnschrift SemiBold"/>
      <family val="2"/>
    </font>
    <font>
      <i/>
      <sz val="9"/>
      <color rgb="FFED7D31"/>
      <name val="Bahnschrift SemiLight"/>
      <family val="2"/>
    </font>
    <font>
      <i/>
      <sz val="9"/>
      <color theme="10"/>
      <name val="Calibri"/>
      <family val="2"/>
      <scheme val="minor"/>
    </font>
    <font>
      <u/>
      <sz val="10"/>
      <color rgb="FF000000"/>
      <name val="Bahnschrift SemiBold"/>
      <family val="2"/>
    </font>
    <font>
      <sz val="10"/>
      <color theme="1"/>
      <name val="Calibri"/>
      <family val="2"/>
      <scheme val="minor"/>
    </font>
    <font>
      <sz val="10"/>
      <color theme="10"/>
      <name val="Bahnschrift SemiLight"/>
      <family val="2"/>
    </font>
    <font>
      <sz val="11"/>
      <color rgb="FF0070C0"/>
      <name val="Bahnschrift SemiLight"/>
      <family val="2"/>
    </font>
    <font>
      <sz val="10"/>
      <color rgb="FF00B050"/>
      <name val="Wingdings"/>
    </font>
    <font>
      <sz val="10"/>
      <color rgb="FF000000"/>
      <name val="Bahnschrift SemiLight"/>
    </font>
    <font>
      <sz val="10"/>
      <color rgb="FFED7D31"/>
      <name val="Wingdings"/>
    </font>
    <font>
      <sz val="10"/>
      <color rgb="FFED7D31"/>
      <name val="Bahnschrift SemiLight"/>
    </font>
    <font>
      <sz val="11"/>
      <color rgb="FF000000"/>
      <name val="Bahnschrift SemiBold"/>
    </font>
    <font>
      <sz val="4"/>
      <color rgb="FF000000"/>
      <name val="Bahnschrift SemiLight"/>
    </font>
    <font>
      <sz val="10"/>
      <color rgb="FF70AD47"/>
      <name val="Wingdings"/>
    </font>
    <font>
      <sz val="10"/>
      <color rgb="FF70AD47"/>
      <name val="Bahnschrift SemiLight"/>
    </font>
    <font>
      <b/>
      <sz val="10"/>
      <color rgb="FF3A8F98"/>
      <name val="Bahnschrift SemiLight"/>
    </font>
    <font>
      <sz val="10"/>
      <color rgb="FF3A8F98"/>
      <name val="Bahnschrift SemiLight"/>
    </font>
    <font>
      <sz val="10"/>
      <color rgb="FFF37447"/>
      <name val="Wingdings"/>
    </font>
    <font>
      <sz val="10"/>
      <color rgb="FFF37447"/>
      <name val="Bahnschrift SemiLight"/>
    </font>
    <font>
      <sz val="8"/>
      <color rgb="FF000000"/>
      <name val="Segoe UI"/>
      <family val="2"/>
    </font>
  </fonts>
  <fills count="37">
    <fill>
      <patternFill patternType="none"/>
    </fill>
    <fill>
      <patternFill patternType="gray125"/>
    </fill>
    <fill>
      <patternFill patternType="solid">
        <fgColor theme="2"/>
        <bgColor indexed="64"/>
      </patternFill>
    </fill>
    <fill>
      <patternFill patternType="solid">
        <fgColor rgb="FFFFEB9C"/>
      </patternFill>
    </fill>
    <fill>
      <patternFill patternType="solid">
        <fgColor rgb="FFFFFFFF"/>
        <bgColor indexed="64"/>
      </patternFill>
    </fill>
    <fill>
      <patternFill patternType="solid">
        <fgColor theme="5"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rgb="FFCFE5E9"/>
        <bgColor indexed="64"/>
      </patternFill>
    </fill>
    <fill>
      <patternFill patternType="solid">
        <fgColor rgb="FFAFD3DA"/>
        <bgColor indexed="64"/>
      </patternFill>
    </fill>
    <fill>
      <patternFill patternType="solid">
        <fgColor rgb="FFA0BBBB"/>
        <bgColor indexed="64"/>
      </patternFill>
    </fill>
    <fill>
      <patternFill patternType="solid">
        <fgColor rgb="FF679C9B"/>
        <bgColor indexed="64"/>
      </patternFill>
    </fill>
    <fill>
      <patternFill patternType="solid">
        <fgColor rgb="FF41A0AB"/>
        <bgColor indexed="64"/>
      </patternFill>
    </fill>
    <fill>
      <patternFill patternType="solid">
        <fgColor rgb="FFF8996B"/>
        <bgColor indexed="64"/>
      </patternFill>
    </fill>
    <fill>
      <patternFill patternType="solid">
        <fgColor rgb="FFBDBEC0"/>
        <bgColor indexed="64"/>
      </patternFill>
    </fill>
    <fill>
      <patternFill patternType="solid">
        <fgColor rgb="FFF15923"/>
        <bgColor indexed="64"/>
      </patternFill>
    </fill>
    <fill>
      <patternFill patternType="solid">
        <fgColor rgb="FFFBC8AF"/>
        <bgColor indexed="64"/>
      </patternFill>
    </fill>
    <fill>
      <patternFill patternType="solid">
        <fgColor rgb="FFE3E4E5"/>
        <bgColor indexed="64"/>
      </patternFill>
    </fill>
    <fill>
      <patternFill patternType="solid">
        <fgColor rgb="FFDFEEF1"/>
        <bgColor indexed="64"/>
      </patternFill>
    </fill>
    <fill>
      <patternFill patternType="solid">
        <fgColor rgb="FFCBE2E7"/>
        <bgColor indexed="64"/>
      </patternFill>
    </fill>
    <fill>
      <patternFill patternType="solid">
        <fgColor rgb="FF7AC4CC"/>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FFFF00"/>
        <bgColor indexed="64"/>
      </patternFill>
    </fill>
    <fill>
      <patternFill patternType="solid">
        <fgColor rgb="FF548235"/>
        <bgColor indexed="64"/>
      </patternFill>
    </fill>
    <fill>
      <patternFill patternType="solid">
        <fgColor rgb="FFCBE2E7"/>
        <bgColor rgb="FF000000"/>
      </patternFill>
    </fill>
    <fill>
      <patternFill patternType="solid">
        <fgColor rgb="FF80ACAB"/>
        <bgColor indexed="64"/>
      </patternFill>
    </fill>
    <fill>
      <patternFill patternType="solid">
        <fgColor rgb="FF80ACAB"/>
        <bgColor rgb="FF000000"/>
      </patternFill>
    </fill>
    <fill>
      <patternFill patternType="solid">
        <fgColor rgb="FFBFBFBF"/>
        <bgColor indexed="64"/>
      </patternFill>
    </fill>
    <fill>
      <patternFill patternType="solid">
        <fgColor rgb="FF9CBEBD"/>
        <bgColor indexed="64"/>
      </patternFill>
    </fill>
    <fill>
      <patternFill patternType="solid">
        <fgColor rgb="FFF2F2F2"/>
        <bgColor indexed="64"/>
      </patternFill>
    </fill>
    <fill>
      <patternFill patternType="solid">
        <fgColor rgb="FFD9D9D9"/>
        <bgColor indexed="64"/>
      </patternFill>
    </fill>
    <fill>
      <patternFill patternType="solid">
        <fgColor rgb="FFA9D08E"/>
        <bgColor rgb="FF000000"/>
      </patternFill>
    </fill>
    <fill>
      <patternFill patternType="solid">
        <fgColor rgb="FFE2EFDA"/>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indexed="64"/>
      </top>
      <bottom style="thin">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diagonal/>
    </border>
    <border>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s>
  <cellStyleXfs count="14">
    <xf numFmtId="0" fontId="0" fillId="0" borderId="0"/>
    <xf numFmtId="9" fontId="2" fillId="0" borderId="0" applyFont="0" applyFill="0" applyBorder="0" applyAlignment="0" applyProtection="0"/>
    <xf numFmtId="0" fontId="1" fillId="0" borderId="0"/>
    <xf numFmtId="0" fontId="4" fillId="0" borderId="0"/>
    <xf numFmtId="0" fontId="5" fillId="0" borderId="0" applyNumberFormat="0" applyFill="0" applyBorder="0" applyAlignment="0" applyProtection="0"/>
    <xf numFmtId="43" fontId="2" fillId="0" borderId="0" applyFont="0" applyFill="0" applyBorder="0" applyAlignment="0" applyProtection="0"/>
    <xf numFmtId="0" fontId="1" fillId="0" borderId="0"/>
    <xf numFmtId="0" fontId="1" fillId="0" borderId="0"/>
    <xf numFmtId="0" fontId="1" fillId="0" borderId="0"/>
    <xf numFmtId="0" fontId="6" fillId="3" borderId="0" applyNumberFormat="0" applyBorder="0" applyAlignment="0" applyProtection="0"/>
    <xf numFmtId="0" fontId="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798">
    <xf numFmtId="0" fontId="0" fillId="0" borderId="0" xfId="0"/>
    <xf numFmtId="0" fontId="7" fillId="0" borderId="0" xfId="0" applyFont="1" applyAlignment="1">
      <alignment vertical="center"/>
    </xf>
    <xf numFmtId="0" fontId="9" fillId="0" borderId="0" xfId="0" applyFont="1" applyAlignment="1">
      <alignment vertical="center"/>
    </xf>
    <xf numFmtId="0" fontId="7" fillId="4" borderId="0" xfId="0" applyFont="1" applyFill="1" applyAlignment="1">
      <alignment vertical="center"/>
    </xf>
    <xf numFmtId="0" fontId="10" fillId="0" borderId="0" xfId="0" applyFont="1" applyAlignment="1" applyProtection="1">
      <alignment vertical="center"/>
      <protection locked="0"/>
    </xf>
    <xf numFmtId="0" fontId="12" fillId="0" borderId="0" xfId="0" applyFont="1" applyAlignment="1" applyProtection="1">
      <alignment vertical="center"/>
      <protection locked="0"/>
    </xf>
    <xf numFmtId="0" fontId="12" fillId="0" borderId="0" xfId="0" applyFont="1" applyAlignment="1" applyProtection="1">
      <alignment vertical="center" wrapText="1"/>
      <protection locked="0"/>
    </xf>
    <xf numFmtId="0" fontId="12" fillId="0" borderId="0" xfId="0" applyFont="1" applyAlignment="1" applyProtection="1">
      <alignment horizontal="left" vertical="center" wrapText="1"/>
      <protection locked="0"/>
    </xf>
    <xf numFmtId="0" fontId="7" fillId="0" borderId="0" xfId="0"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7" fillId="4" borderId="0" xfId="0" applyFont="1" applyFill="1" applyAlignment="1">
      <alignment horizontal="center" vertical="center" wrapText="1"/>
    </xf>
    <xf numFmtId="0" fontId="16" fillId="0" borderId="0" xfId="0" applyFont="1" applyAlignment="1" applyProtection="1">
      <alignment vertical="center" wrapText="1"/>
      <protection locked="0"/>
    </xf>
    <xf numFmtId="0" fontId="16" fillId="6" borderId="0" xfId="0" applyFont="1" applyFill="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7" fillId="0" borderId="0" xfId="0" applyFont="1"/>
    <xf numFmtId="0" fontId="20" fillId="0" borderId="0" xfId="0" applyFont="1" applyAlignment="1">
      <alignment vertical="top" wrapText="1"/>
    </xf>
    <xf numFmtId="0" fontId="12" fillId="0" borderId="0" xfId="0" applyFont="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16" fillId="0" borderId="17" xfId="0" applyFont="1" applyBorder="1" applyAlignment="1">
      <alignment vertical="center" wrapText="1"/>
    </xf>
    <xf numFmtId="0" fontId="22" fillId="0" borderId="1" xfId="0" applyFont="1" applyBorder="1" applyAlignment="1" applyProtection="1">
      <alignment horizontal="center" vertical="center" wrapText="1"/>
      <protection locked="0"/>
    </xf>
    <xf numFmtId="0" fontId="16" fillId="0" borderId="4" xfId="0" applyFont="1" applyBorder="1" applyAlignment="1">
      <alignment vertical="center" wrapText="1"/>
    </xf>
    <xf numFmtId="0" fontId="16" fillId="0" borderId="41" xfId="0" applyFont="1" applyBorder="1" applyAlignment="1">
      <alignment vertical="center" wrapText="1"/>
    </xf>
    <xf numFmtId="0" fontId="10" fillId="0" borderId="1" xfId="0" applyFont="1" applyBorder="1" applyAlignment="1">
      <alignment horizontal="center" vertical="center" wrapText="1"/>
    </xf>
    <xf numFmtId="0" fontId="24" fillId="0" borderId="4"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6" fillId="0" borderId="4" xfId="0" applyFont="1" applyBorder="1" applyAlignment="1">
      <alignment horizontal="left" vertical="center" wrapText="1"/>
    </xf>
    <xf numFmtId="0" fontId="16" fillId="0" borderId="2" xfId="0" applyFont="1" applyBorder="1" applyAlignment="1">
      <alignment vertical="center" wrapText="1"/>
    </xf>
    <xf numFmtId="0" fontId="24" fillId="0" borderId="2" xfId="0" applyFont="1" applyBorder="1" applyAlignment="1">
      <alignment vertical="center" wrapText="1"/>
    </xf>
    <xf numFmtId="0" fontId="24" fillId="0" borderId="0" xfId="0" applyFont="1" applyAlignment="1">
      <alignment vertical="center" wrapText="1"/>
    </xf>
    <xf numFmtId="0" fontId="23" fillId="0" borderId="1" xfId="0" applyFont="1" applyBorder="1" applyAlignment="1">
      <alignment vertical="center" wrapText="1"/>
    </xf>
    <xf numFmtId="0" fontId="7" fillId="0" borderId="1" xfId="0" applyFont="1" applyBorder="1"/>
    <xf numFmtId="0" fontId="24" fillId="0" borderId="1" xfId="0" applyFont="1" applyBorder="1" applyAlignment="1">
      <alignment vertical="center" wrapText="1"/>
    </xf>
    <xf numFmtId="3" fontId="24" fillId="2" borderId="1" xfId="0" applyNumberFormat="1" applyFont="1" applyFill="1" applyBorder="1" applyAlignment="1">
      <alignment horizontal="center" vertical="center"/>
    </xf>
    <xf numFmtId="0" fontId="16" fillId="0" borderId="1" xfId="0" applyFont="1" applyBorder="1" applyAlignment="1">
      <alignment vertical="center" wrapText="1"/>
    </xf>
    <xf numFmtId="0" fontId="30" fillId="0" borderId="1" xfId="0" applyFont="1" applyBorder="1" applyAlignment="1" applyProtection="1">
      <alignment vertical="top"/>
      <protection locked="0"/>
    </xf>
    <xf numFmtId="0" fontId="31" fillId="0" borderId="1" xfId="0" applyFont="1" applyBorder="1" applyAlignment="1">
      <alignment horizontal="right" vertical="top" wrapText="1"/>
    </xf>
    <xf numFmtId="0" fontId="33" fillId="0" borderId="0" xfId="0" applyFont="1"/>
    <xf numFmtId="0" fontId="29" fillId="0" borderId="0" xfId="0" applyFont="1" applyAlignment="1" applyProtection="1">
      <alignment vertical="center" wrapText="1"/>
      <protection locked="0"/>
    </xf>
    <xf numFmtId="0" fontId="7" fillId="2" borderId="1" xfId="0" applyFont="1" applyFill="1" applyBorder="1" applyAlignment="1">
      <alignment horizontal="center" vertical="center" wrapText="1"/>
    </xf>
    <xf numFmtId="0" fontId="37" fillId="0" borderId="0" xfId="0" applyFont="1"/>
    <xf numFmtId="0" fontId="16" fillId="0" borderId="0" xfId="0" applyFont="1" applyAlignment="1">
      <alignment horizontal="center" vertical="center" wrapText="1"/>
    </xf>
    <xf numFmtId="0" fontId="24" fillId="0" borderId="1" xfId="0" applyFont="1" applyBorder="1" applyAlignment="1">
      <alignment horizontal="left" vertical="center" wrapText="1" indent="1"/>
    </xf>
    <xf numFmtId="0" fontId="16" fillId="5" borderId="2" xfId="0" applyFont="1" applyFill="1" applyBorder="1" applyAlignment="1">
      <alignment horizontal="center" vertical="center" wrapText="1"/>
    </xf>
    <xf numFmtId="0" fontId="16" fillId="5" borderId="11" xfId="0" applyFont="1" applyFill="1" applyBorder="1" applyAlignment="1">
      <alignment vertical="center" wrapText="1"/>
    </xf>
    <xf numFmtId="0" fontId="16" fillId="5"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xf>
    <xf numFmtId="0" fontId="16" fillId="0" borderId="8" xfId="0" applyFont="1" applyBorder="1" applyAlignment="1">
      <alignment vertical="center" wrapText="1"/>
    </xf>
    <xf numFmtId="0" fontId="7" fillId="0" borderId="42" xfId="0" applyFont="1" applyBorder="1" applyAlignment="1">
      <alignment horizontal="left" vertical="center" wrapText="1"/>
    </xf>
    <xf numFmtId="0" fontId="24" fillId="0" borderId="2" xfId="0" applyFont="1" applyBorder="1" applyAlignment="1">
      <alignment horizontal="left" vertical="center" wrapText="1"/>
    </xf>
    <xf numFmtId="0" fontId="16" fillId="5" borderId="2" xfId="0" applyFont="1" applyFill="1" applyBorder="1" applyAlignment="1">
      <alignment vertical="center" wrapText="1"/>
    </xf>
    <xf numFmtId="0" fontId="10" fillId="0" borderId="0" xfId="0" applyFont="1" applyAlignment="1">
      <alignment horizontal="center" vertical="center" wrapText="1"/>
    </xf>
    <xf numFmtId="0" fontId="16" fillId="0" borderId="0" xfId="0" applyFont="1" applyAlignment="1" applyProtection="1">
      <alignment vertical="center"/>
      <protection locked="0"/>
    </xf>
    <xf numFmtId="0" fontId="16" fillId="5" borderId="0" xfId="0" applyFont="1" applyFill="1" applyAlignment="1">
      <alignment horizontal="center" vertical="center" wrapText="1"/>
    </xf>
    <xf numFmtId="0" fontId="16" fillId="2" borderId="1" xfId="0" applyFont="1" applyFill="1" applyBorder="1" applyAlignment="1" applyProtection="1">
      <alignment horizontal="center" vertical="center" wrapText="1"/>
      <protection locked="0"/>
    </xf>
    <xf numFmtId="0" fontId="16" fillId="2" borderId="0" xfId="0" applyFont="1" applyFill="1" applyAlignment="1" applyProtection="1">
      <alignment horizontal="center" vertical="center" wrapText="1"/>
      <protection locked="0"/>
    </xf>
    <xf numFmtId="0" fontId="16" fillId="5" borderId="12"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33" fillId="14" borderId="0" xfId="0" applyFont="1" applyFill="1"/>
    <xf numFmtId="0" fontId="7" fillId="14" borderId="0" xfId="0" applyFont="1" applyFill="1"/>
    <xf numFmtId="0" fontId="15" fillId="14" borderId="0" xfId="0" applyFont="1" applyFill="1"/>
    <xf numFmtId="0" fontId="29" fillId="14" borderId="0" xfId="0" applyFont="1" applyFill="1"/>
    <xf numFmtId="0" fontId="16" fillId="14" borderId="0" xfId="0" applyFont="1" applyFill="1"/>
    <xf numFmtId="0" fontId="42" fillId="14" borderId="0" xfId="4" applyFont="1" applyFill="1"/>
    <xf numFmtId="0" fontId="7" fillId="14" borderId="0" xfId="0" applyFont="1" applyFill="1" applyAlignment="1">
      <alignment vertical="top"/>
    </xf>
    <xf numFmtId="0" fontId="24" fillId="14" borderId="0" xfId="0" applyFont="1" applyFill="1"/>
    <xf numFmtId="0" fontId="28" fillId="14" borderId="0" xfId="0" applyFont="1" applyFill="1" applyAlignment="1">
      <alignment horizontal="left" vertical="top" wrapText="1"/>
    </xf>
    <xf numFmtId="0" fontId="41" fillId="14" borderId="0" xfId="0" applyFont="1" applyFill="1" applyAlignment="1">
      <alignment vertical="top"/>
    </xf>
    <xf numFmtId="0" fontId="25" fillId="14" borderId="0" xfId="0" applyFont="1" applyFill="1" applyAlignment="1">
      <alignment vertical="top"/>
    </xf>
    <xf numFmtId="0" fontId="41" fillId="14" borderId="0" xfId="0" applyFont="1" applyFill="1"/>
    <xf numFmtId="0" fontId="7" fillId="14" borderId="0" xfId="0" applyFont="1" applyFill="1" applyAlignment="1">
      <alignment vertical="center"/>
    </xf>
    <xf numFmtId="0" fontId="15" fillId="14" borderId="0" xfId="0" applyFont="1" applyFill="1" applyAlignment="1">
      <alignment vertical="center"/>
    </xf>
    <xf numFmtId="0" fontId="44" fillId="14" borderId="0" xfId="0" applyFont="1" applyFill="1" applyAlignment="1">
      <alignment vertical="center"/>
    </xf>
    <xf numFmtId="0" fontId="45" fillId="14" borderId="0" xfId="0" applyFont="1" applyFill="1" applyAlignment="1">
      <alignment vertical="center"/>
    </xf>
    <xf numFmtId="0" fontId="8" fillId="0" borderId="0" xfId="0" applyFont="1" applyAlignment="1">
      <alignment vertical="center" wrapText="1"/>
    </xf>
    <xf numFmtId="0" fontId="46" fillId="0" borderId="1" xfId="0" applyFont="1" applyBorder="1" applyAlignment="1">
      <alignment horizontal="center" vertical="center" wrapText="1"/>
    </xf>
    <xf numFmtId="0" fontId="47" fillId="0" borderId="1" xfId="0" applyFont="1" applyBorder="1" applyAlignment="1">
      <alignment horizontal="center" vertical="center" wrapText="1"/>
    </xf>
    <xf numFmtId="0" fontId="10" fillId="0" borderId="0" xfId="0" applyFont="1" applyAlignment="1" applyProtection="1">
      <alignment vertical="center" wrapText="1"/>
      <protection locked="0"/>
    </xf>
    <xf numFmtId="0" fontId="9" fillId="0" borderId="0" xfId="0" applyFont="1" applyAlignment="1">
      <alignment vertical="center" wrapText="1"/>
    </xf>
    <xf numFmtId="0" fontId="7" fillId="14" borderId="0" xfId="0" applyFont="1" applyFill="1" applyAlignment="1">
      <alignment horizontal="center" vertical="center" wrapText="1"/>
    </xf>
    <xf numFmtId="0" fontId="9" fillId="14" borderId="5" xfId="0" applyFont="1" applyFill="1" applyBorder="1" applyAlignment="1">
      <alignment vertical="center" wrapText="1"/>
    </xf>
    <xf numFmtId="0" fontId="15" fillId="15" borderId="1" xfId="0" applyFont="1" applyFill="1" applyBorder="1" applyAlignment="1">
      <alignment vertical="center" wrapText="1"/>
    </xf>
    <xf numFmtId="0" fontId="15" fillId="15" borderId="2" xfId="0" applyFont="1" applyFill="1" applyBorder="1" applyAlignment="1">
      <alignment vertical="center" wrapText="1"/>
    </xf>
    <xf numFmtId="0" fontId="16" fillId="13" borderId="1" xfId="0" applyFont="1" applyFill="1" applyBorder="1" applyAlignment="1">
      <alignment vertical="center" wrapText="1"/>
    </xf>
    <xf numFmtId="0" fontId="16" fillId="13" borderId="13" xfId="0" applyFont="1" applyFill="1" applyBorder="1" applyAlignment="1">
      <alignment vertical="center" wrapText="1"/>
    </xf>
    <xf numFmtId="0" fontId="16" fillId="13" borderId="2" xfId="0" applyFont="1" applyFill="1" applyBorder="1" applyAlignment="1">
      <alignment vertical="center" wrapText="1"/>
    </xf>
    <xf numFmtId="0" fontId="21" fillId="13" borderId="3" xfId="0" applyFont="1" applyFill="1" applyBorder="1" applyAlignment="1">
      <alignment vertical="center" wrapText="1"/>
    </xf>
    <xf numFmtId="0" fontId="16" fillId="13" borderId="4" xfId="0" applyFont="1" applyFill="1" applyBorder="1" applyAlignment="1">
      <alignment vertical="center" wrapText="1"/>
    </xf>
    <xf numFmtId="0" fontId="16" fillId="16" borderId="1" xfId="0" applyFont="1" applyFill="1" applyBorder="1" applyAlignment="1">
      <alignment vertical="center" wrapText="1"/>
    </xf>
    <xf numFmtId="0" fontId="16" fillId="16" borderId="8" xfId="0" applyFont="1" applyFill="1" applyBorder="1" applyAlignment="1">
      <alignment vertical="center" wrapText="1"/>
    </xf>
    <xf numFmtId="0" fontId="51" fillId="0" borderId="1" xfId="0" applyFont="1" applyBorder="1" applyAlignment="1">
      <alignment horizontal="center" vertical="center" wrapText="1"/>
    </xf>
    <xf numFmtId="0" fontId="16" fillId="13" borderId="1" xfId="0" applyFont="1" applyFill="1" applyBorder="1" applyAlignment="1">
      <alignment vertical="center"/>
    </xf>
    <xf numFmtId="0" fontId="16" fillId="13" borderId="5" xfId="0" applyFont="1" applyFill="1" applyBorder="1" applyAlignment="1">
      <alignment vertical="center"/>
    </xf>
    <xf numFmtId="0" fontId="16" fillId="14" borderId="0" xfId="0" applyFont="1" applyFill="1" applyAlignment="1" applyProtection="1">
      <alignment horizontal="center" vertical="center" wrapText="1"/>
      <protection locked="0"/>
    </xf>
    <xf numFmtId="0" fontId="21" fillId="17" borderId="1" xfId="0" applyFont="1" applyFill="1" applyBorder="1" applyAlignment="1" applyProtection="1">
      <alignment horizontal="center" vertical="center" wrapText="1"/>
      <protection locked="0"/>
    </xf>
    <xf numFmtId="0" fontId="16" fillId="16" borderId="28" xfId="0" applyFont="1" applyFill="1" applyBorder="1" applyAlignment="1">
      <alignment horizontal="center" vertical="center" wrapText="1"/>
    </xf>
    <xf numFmtId="0" fontId="16" fillId="16" borderId="18" xfId="0" applyFont="1" applyFill="1" applyBorder="1" applyAlignment="1">
      <alignment vertical="center" wrapText="1"/>
    </xf>
    <xf numFmtId="0" fontId="16" fillId="13" borderId="8" xfId="0" applyFont="1" applyFill="1" applyBorder="1" applyAlignment="1">
      <alignment horizontal="center" vertical="center" wrapText="1"/>
    </xf>
    <xf numFmtId="0" fontId="16" fillId="13" borderId="6" xfId="0" applyFont="1" applyFill="1" applyBorder="1" applyAlignment="1">
      <alignment vertical="center" wrapText="1"/>
    </xf>
    <xf numFmtId="0" fontId="16" fillId="13" borderId="1" xfId="0" applyFont="1" applyFill="1" applyBorder="1" applyAlignment="1">
      <alignment horizontal="center" vertical="center" wrapText="1"/>
    </xf>
    <xf numFmtId="0" fontId="16" fillId="13" borderId="2" xfId="0" applyFont="1" applyFill="1" applyBorder="1" applyAlignment="1">
      <alignment horizontal="center" vertical="center" wrapText="1"/>
    </xf>
    <xf numFmtId="0" fontId="16" fillId="13" borderId="3" xfId="0" applyFont="1" applyFill="1" applyBorder="1" applyAlignment="1">
      <alignment vertical="center" wrapText="1"/>
    </xf>
    <xf numFmtId="0" fontId="16" fillId="13" borderId="11" xfId="0" applyFont="1" applyFill="1" applyBorder="1" applyAlignment="1">
      <alignment vertical="center" wrapText="1"/>
    </xf>
    <xf numFmtId="0" fontId="7" fillId="19" borderId="1" xfId="0" applyFont="1" applyFill="1" applyBorder="1" applyAlignment="1">
      <alignment horizontal="center" vertical="center" wrapText="1"/>
    </xf>
    <xf numFmtId="0" fontId="16" fillId="19" borderId="1" xfId="0" applyFont="1" applyFill="1" applyBorder="1" applyAlignment="1" applyProtection="1">
      <alignment horizontal="center" vertical="center" wrapText="1"/>
      <protection locked="0"/>
    </xf>
    <xf numFmtId="0" fontId="16" fillId="19" borderId="8" xfId="0" applyFont="1" applyFill="1" applyBorder="1" applyAlignment="1" applyProtection="1">
      <alignment horizontal="center" vertical="center" wrapText="1"/>
      <protection locked="0"/>
    </xf>
    <xf numFmtId="0" fontId="15" fillId="15" borderId="4" xfId="0" applyFont="1" applyFill="1" applyBorder="1" applyAlignment="1">
      <alignment horizontal="center" vertical="center" wrapText="1"/>
    </xf>
    <xf numFmtId="0" fontId="53" fillId="0" borderId="1" xfId="0" applyFont="1" applyBorder="1" applyAlignment="1">
      <alignment horizontal="center" vertical="center" wrapText="1"/>
    </xf>
    <xf numFmtId="0" fontId="53" fillId="0" borderId="1" xfId="0" applyFont="1" applyBorder="1" applyAlignment="1">
      <alignment horizontal="left" vertical="center" wrapText="1"/>
    </xf>
    <xf numFmtId="0" fontId="53" fillId="0" borderId="1" xfId="0" applyFont="1" applyBorder="1" applyAlignment="1">
      <alignment vertical="center" wrapText="1"/>
    </xf>
    <xf numFmtId="0" fontId="9" fillId="0" borderId="0" xfId="0" applyFont="1" applyAlignment="1">
      <alignment horizontal="left" vertical="center" wrapText="1"/>
    </xf>
    <xf numFmtId="14" fontId="16" fillId="2" borderId="10" xfId="0" applyNumberFormat="1" applyFont="1" applyFill="1" applyBorder="1" applyAlignment="1">
      <alignment horizontal="center" vertical="center" wrapText="1"/>
    </xf>
    <xf numFmtId="0" fontId="16" fillId="0" borderId="28" xfId="0" applyFont="1" applyBorder="1" applyAlignment="1">
      <alignment horizontal="center" vertical="center" wrapText="1"/>
    </xf>
    <xf numFmtId="0" fontId="16" fillId="0" borderId="18" xfId="0" applyFont="1" applyBorder="1" applyAlignment="1">
      <alignment vertical="center" wrapText="1"/>
    </xf>
    <xf numFmtId="0" fontId="7" fillId="18" borderId="1" xfId="0" applyFont="1" applyFill="1" applyBorder="1" applyAlignment="1">
      <alignment horizontal="center" vertical="center"/>
    </xf>
    <xf numFmtId="0" fontId="16" fillId="5" borderId="44"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67" fillId="20" borderId="20" xfId="0" applyFont="1" applyFill="1" applyBorder="1" applyAlignment="1" applyProtection="1">
      <alignment horizontal="left" vertical="center" wrapText="1"/>
      <protection locked="0"/>
    </xf>
    <xf numFmtId="165" fontId="67" fillId="20" borderId="20" xfId="0" applyNumberFormat="1" applyFont="1" applyFill="1" applyBorder="1" applyAlignment="1" applyProtection="1">
      <alignment horizontal="left" vertical="center" wrapText="1"/>
      <protection locked="0"/>
    </xf>
    <xf numFmtId="165" fontId="67" fillId="20" borderId="28" xfId="0" applyNumberFormat="1" applyFont="1" applyFill="1" applyBorder="1" applyAlignment="1" applyProtection="1">
      <alignment horizontal="left" vertical="center" wrapText="1"/>
      <protection locked="0"/>
    </xf>
    <xf numFmtId="0" fontId="70" fillId="0" borderId="0" xfId="0" applyFont="1" applyAlignment="1">
      <alignment horizontal="center" vertical="center"/>
    </xf>
    <xf numFmtId="0" fontId="16" fillId="13" borderId="45" xfId="0" applyFont="1" applyFill="1" applyBorder="1" applyAlignment="1">
      <alignment vertical="center" wrapText="1"/>
    </xf>
    <xf numFmtId="0" fontId="16" fillId="0" borderId="1" xfId="0" applyFont="1" applyBorder="1" applyAlignment="1">
      <alignment horizontal="center" vertical="center"/>
    </xf>
    <xf numFmtId="0" fontId="16" fillId="5" borderId="10" xfId="0" applyFont="1" applyFill="1" applyBorder="1" applyAlignment="1">
      <alignment horizontal="center" vertical="center" wrapText="1"/>
    </xf>
    <xf numFmtId="0" fontId="16" fillId="5" borderId="46" xfId="0" applyFont="1" applyFill="1" applyBorder="1" applyAlignment="1">
      <alignment vertical="center" wrapText="1"/>
    </xf>
    <xf numFmtId="0" fontId="7" fillId="0" borderId="0" xfId="0" applyFont="1" applyAlignment="1">
      <alignment horizontal="center" vertical="center"/>
    </xf>
    <xf numFmtId="0" fontId="16" fillId="22" borderId="0" xfId="0" applyFont="1" applyFill="1" applyAlignment="1" applyProtection="1">
      <alignment vertical="center" wrapText="1"/>
      <protection locked="0"/>
    </xf>
    <xf numFmtId="0" fontId="16" fillId="22" borderId="0" xfId="0" applyFont="1" applyFill="1" applyAlignment="1" applyProtection="1">
      <alignment horizontal="center" vertical="center" wrapText="1"/>
      <protection locked="0"/>
    </xf>
    <xf numFmtId="0" fontId="7" fillId="22" borderId="0" xfId="0" applyFont="1" applyFill="1" applyAlignment="1">
      <alignment horizontal="center" vertical="top" wrapText="1"/>
    </xf>
    <xf numFmtId="0" fontId="16" fillId="22" borderId="5" xfId="0" applyFont="1" applyFill="1" applyBorder="1" applyAlignment="1">
      <alignment vertical="top" wrapText="1"/>
    </xf>
    <xf numFmtId="0" fontId="21" fillId="2" borderId="8" xfId="0" applyFont="1" applyFill="1" applyBorder="1" applyAlignment="1" applyProtection="1">
      <alignment vertical="center" wrapText="1"/>
      <protection locked="0"/>
    </xf>
    <xf numFmtId="0" fontId="55" fillId="22" borderId="0" xfId="0" applyFont="1" applyFill="1" applyAlignment="1" applyProtection="1">
      <alignment vertical="center" wrapText="1"/>
      <protection locked="0"/>
    </xf>
    <xf numFmtId="0" fontId="16" fillId="5" borderId="16" xfId="0" applyFont="1" applyFill="1" applyBorder="1" applyAlignment="1">
      <alignment vertical="center" wrapText="1"/>
    </xf>
    <xf numFmtId="0" fontId="70" fillId="0" borderId="1" xfId="0" applyFont="1" applyBorder="1" applyAlignment="1">
      <alignment horizontal="center" vertical="center"/>
    </xf>
    <xf numFmtId="0" fontId="16" fillId="5" borderId="8" xfId="0" applyFont="1" applyFill="1" applyBorder="1" applyAlignment="1">
      <alignment horizontal="center" vertical="center" wrapText="1"/>
    </xf>
    <xf numFmtId="0" fontId="16" fillId="5" borderId="48" xfId="0" applyFont="1" applyFill="1" applyBorder="1" applyAlignment="1">
      <alignment vertical="center" wrapText="1"/>
    </xf>
    <xf numFmtId="0" fontId="29" fillId="0" borderId="0" xfId="0" applyFont="1" applyAlignment="1" applyProtection="1">
      <alignment vertical="center"/>
      <protection locked="0"/>
    </xf>
    <xf numFmtId="0" fontId="16" fillId="22" borderId="0" xfId="0" applyFont="1" applyFill="1" applyAlignment="1">
      <alignment vertical="top" wrapText="1"/>
    </xf>
    <xf numFmtId="0" fontId="7" fillId="0" borderId="1" xfId="0" applyFont="1" applyBorder="1" applyAlignment="1">
      <alignment vertical="center"/>
    </xf>
    <xf numFmtId="0" fontId="9" fillId="0" borderId="0" xfId="0" applyFont="1" applyAlignment="1">
      <alignment horizontal="center" vertical="center" wrapText="1"/>
    </xf>
    <xf numFmtId="0" fontId="16" fillId="14" borderId="0" xfId="0" applyFont="1" applyFill="1" applyAlignment="1">
      <alignment vertical="center"/>
    </xf>
    <xf numFmtId="0" fontId="42" fillId="14" borderId="0" xfId="4" applyFont="1" applyFill="1" applyAlignment="1"/>
    <xf numFmtId="0" fontId="42" fillId="14" borderId="0" xfId="4" applyFont="1" applyFill="1" applyAlignment="1">
      <alignment vertical="center"/>
    </xf>
    <xf numFmtId="0" fontId="50" fillId="14" borderId="0" xfId="0" applyFont="1" applyFill="1" applyAlignment="1">
      <alignment vertical="center"/>
    </xf>
    <xf numFmtId="0" fontId="7" fillId="22" borderId="0" xfId="0" applyFont="1" applyFill="1"/>
    <xf numFmtId="0" fontId="9" fillId="0" borderId="0" xfId="0" applyFont="1" applyAlignment="1">
      <alignment horizontal="center" vertical="center"/>
    </xf>
    <xf numFmtId="0" fontId="10" fillId="0" borderId="0" xfId="0" applyFont="1" applyAlignment="1" applyProtection="1">
      <alignment horizontal="center" vertical="center"/>
      <protection locked="0"/>
    </xf>
    <xf numFmtId="0" fontId="14" fillId="0" borderId="0" xfId="0" applyFont="1" applyAlignment="1" applyProtection="1">
      <alignment horizontal="center" vertical="center" wrapText="1"/>
      <protection locked="0"/>
    </xf>
    <xf numFmtId="0" fontId="18" fillId="0" borderId="0" xfId="0" applyFont="1" applyAlignment="1">
      <alignment horizontal="center" vertical="center"/>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vertical="center" wrapText="1"/>
    </xf>
    <xf numFmtId="1" fontId="16" fillId="2" borderId="19" xfId="0" applyNumberFormat="1" applyFont="1" applyFill="1" applyBorder="1" applyAlignment="1" applyProtection="1">
      <alignment horizontal="center" vertical="center"/>
      <protection locked="0"/>
    </xf>
    <xf numFmtId="1" fontId="16" fillId="2" borderId="20" xfId="0" applyNumberFormat="1" applyFont="1" applyFill="1" applyBorder="1" applyAlignment="1" applyProtection="1">
      <alignment horizontal="center" vertical="center"/>
      <protection locked="0"/>
    </xf>
    <xf numFmtId="1" fontId="16" fillId="2" borderId="21" xfId="0" applyNumberFormat="1" applyFont="1" applyFill="1" applyBorder="1" applyAlignment="1" applyProtection="1">
      <alignment horizontal="center" vertical="center"/>
      <protection locked="0"/>
    </xf>
    <xf numFmtId="1" fontId="16" fillId="2" borderId="43" xfId="0" applyNumberFormat="1" applyFont="1" applyFill="1" applyBorder="1" applyAlignment="1" applyProtection="1">
      <alignment horizontal="center" vertical="center"/>
      <protection locked="0"/>
    </xf>
    <xf numFmtId="0" fontId="28" fillId="2" borderId="1" xfId="0" applyFont="1" applyFill="1" applyBorder="1" applyAlignment="1">
      <alignment horizontal="center" vertical="center"/>
    </xf>
    <xf numFmtId="0" fontId="29" fillId="0" borderId="0" xfId="0" applyFont="1" applyAlignment="1" applyProtection="1">
      <alignment horizontal="center" vertical="center"/>
      <protection locked="0"/>
    </xf>
    <xf numFmtId="0" fontId="27" fillId="0" borderId="0" xfId="0" applyFont="1" applyAlignment="1">
      <alignment horizontal="center" vertical="center" wrapText="1"/>
    </xf>
    <xf numFmtId="0" fontId="9" fillId="0" borderId="0" xfId="0" applyFont="1" applyAlignment="1">
      <alignment horizontal="left" vertical="center"/>
    </xf>
    <xf numFmtId="0" fontId="11" fillId="0" borderId="0" xfId="0" applyFont="1" applyAlignment="1">
      <alignment horizontal="center" vertical="center" wrapText="1"/>
    </xf>
    <xf numFmtId="0" fontId="11" fillId="0" borderId="0" xfId="0" applyFont="1" applyAlignment="1">
      <alignment horizontal="center" vertical="center"/>
    </xf>
    <xf numFmtId="0" fontId="24" fillId="2" borderId="1" xfId="0" applyFont="1" applyFill="1" applyBorder="1" applyAlignment="1">
      <alignment horizontal="center" vertical="center"/>
    </xf>
    <xf numFmtId="164" fontId="24" fillId="2" borderId="1" xfId="0" applyNumberFormat="1" applyFont="1" applyFill="1" applyBorder="1" applyAlignment="1">
      <alignment horizontal="center" vertical="center"/>
    </xf>
    <xf numFmtId="0" fontId="26" fillId="0" borderId="0" xfId="0" applyFont="1" applyAlignment="1" applyProtection="1">
      <alignment horizontal="center" vertical="center"/>
      <protection locked="0"/>
    </xf>
    <xf numFmtId="0" fontId="16" fillId="0" borderId="0" xfId="0" applyFont="1" applyAlignment="1">
      <alignment vertical="center"/>
    </xf>
    <xf numFmtId="0" fontId="7" fillId="0" borderId="8" xfId="0" applyFont="1" applyBorder="1"/>
    <xf numFmtId="0" fontId="16" fillId="23" borderId="1" xfId="0" applyFont="1" applyFill="1" applyBorder="1" applyAlignment="1">
      <alignment vertical="center" wrapText="1"/>
    </xf>
    <xf numFmtId="0" fontId="16" fillId="23" borderId="28" xfId="0" applyFont="1" applyFill="1" applyBorder="1" applyAlignment="1">
      <alignment horizontal="center" vertical="center" wrapText="1"/>
    </xf>
    <xf numFmtId="0" fontId="16" fillId="23" borderId="18" xfId="0" applyFont="1" applyFill="1" applyBorder="1" applyAlignment="1">
      <alignment vertical="center" wrapText="1"/>
    </xf>
    <xf numFmtId="0" fontId="24" fillId="0" borderId="17" xfId="0" applyFont="1" applyBorder="1" applyAlignment="1">
      <alignment horizontal="left" vertical="center" wrapText="1"/>
    </xf>
    <xf numFmtId="0" fontId="28" fillId="2" borderId="4" xfId="0" applyFont="1" applyFill="1" applyBorder="1" applyAlignment="1">
      <alignment horizontal="center" vertical="center"/>
    </xf>
    <xf numFmtId="0" fontId="24" fillId="0" borderId="7" xfId="0" applyFont="1" applyBorder="1" applyAlignment="1">
      <alignment vertical="center" wrapText="1"/>
    </xf>
    <xf numFmtId="0" fontId="16" fillId="13" borderId="8" xfId="0" applyFont="1" applyFill="1" applyBorder="1" applyAlignment="1">
      <alignment vertical="center" wrapText="1"/>
    </xf>
    <xf numFmtId="0" fontId="16" fillId="25" borderId="0" xfId="0" applyFont="1" applyFill="1" applyAlignment="1" applyProtection="1">
      <alignment horizontal="center" vertical="center" wrapText="1"/>
      <protection locked="0"/>
    </xf>
    <xf numFmtId="0" fontId="24" fillId="26" borderId="0" xfId="0" applyFont="1" applyFill="1"/>
    <xf numFmtId="0" fontId="24" fillId="0" borderId="17" xfId="0" applyFont="1" applyBorder="1" applyAlignment="1">
      <alignment vertical="center" wrapText="1"/>
    </xf>
    <xf numFmtId="0" fontId="16" fillId="0" borderId="1" xfId="0" applyFont="1" applyBorder="1" applyAlignment="1">
      <alignment horizontal="center" vertical="center" wrapText="1"/>
    </xf>
    <xf numFmtId="0" fontId="40" fillId="14" borderId="5" xfId="0" applyFont="1" applyFill="1" applyBorder="1" applyAlignment="1">
      <alignment horizontal="left" vertical="center" wrapText="1"/>
    </xf>
    <xf numFmtId="0" fontId="24" fillId="16" borderId="8" xfId="0" applyFont="1" applyFill="1" applyBorder="1" applyAlignment="1">
      <alignment horizontal="left" vertical="center" wrapText="1"/>
    </xf>
    <xf numFmtId="0" fontId="10" fillId="0" borderId="8" xfId="0" applyFont="1" applyBorder="1" applyAlignment="1">
      <alignment horizontal="center" vertical="center" wrapText="1"/>
    </xf>
    <xf numFmtId="0" fontId="9" fillId="14" borderId="0" xfId="0" applyFont="1" applyFill="1" applyAlignment="1">
      <alignment vertical="center" wrapText="1"/>
    </xf>
    <xf numFmtId="0" fontId="16" fillId="0" borderId="0" xfId="0" applyFont="1" applyAlignment="1">
      <alignment vertical="center" wrapText="1"/>
    </xf>
    <xf numFmtId="0" fontId="7" fillId="23" borderId="1" xfId="0" applyFont="1" applyFill="1" applyBorder="1" applyAlignment="1">
      <alignment vertical="center"/>
    </xf>
    <xf numFmtId="0" fontId="7" fillId="23" borderId="1" xfId="0" applyFont="1" applyFill="1" applyBorder="1" applyAlignment="1">
      <alignment horizontal="center" vertical="center"/>
    </xf>
    <xf numFmtId="0" fontId="24" fillId="16" borderId="1" xfId="0" applyFont="1" applyFill="1" applyBorder="1" applyAlignment="1">
      <alignment horizontal="left" vertical="center" wrapText="1"/>
    </xf>
    <xf numFmtId="0" fontId="46" fillId="0" borderId="5" xfId="0" applyFont="1" applyBorder="1" applyAlignment="1">
      <alignment horizontal="center" vertical="center"/>
    </xf>
    <xf numFmtId="0" fontId="16" fillId="0" borderId="8" xfId="0" applyFont="1" applyBorder="1" applyAlignment="1">
      <alignment horizontal="left" vertical="center" wrapText="1"/>
    </xf>
    <xf numFmtId="0" fontId="70" fillId="0" borderId="4" xfId="0" applyFont="1" applyBorder="1" applyAlignment="1">
      <alignment horizontal="center" vertical="center"/>
    </xf>
    <xf numFmtId="0" fontId="88" fillId="0" borderId="1" xfId="0" applyFont="1" applyBorder="1" applyAlignment="1">
      <alignment horizontal="center" vertical="center"/>
    </xf>
    <xf numFmtId="0" fontId="16" fillId="0" borderId="5" xfId="0" applyFont="1" applyBorder="1" applyAlignment="1" applyProtection="1">
      <alignment horizontal="center" vertical="center" wrapText="1"/>
      <protection locked="0"/>
    </xf>
    <xf numFmtId="0" fontId="16" fillId="5" borderId="3" xfId="0" applyFont="1" applyFill="1" applyBorder="1" applyAlignment="1">
      <alignment horizontal="center" vertical="center" wrapText="1"/>
    </xf>
    <xf numFmtId="0" fontId="16" fillId="2" borderId="4" xfId="0" applyFont="1" applyFill="1" applyBorder="1" applyAlignment="1" applyProtection="1">
      <alignment horizontal="center" vertical="center" wrapText="1"/>
      <protection locked="0"/>
    </xf>
    <xf numFmtId="0" fontId="86" fillId="0" borderId="1" xfId="0" applyFont="1" applyBorder="1" applyAlignment="1">
      <alignment horizontal="center" vertical="center" wrapText="1"/>
    </xf>
    <xf numFmtId="0" fontId="16" fillId="19" borderId="4" xfId="0" applyFont="1" applyFill="1" applyBorder="1" applyAlignment="1" applyProtection="1">
      <alignment horizontal="center" vertical="center" wrapText="1"/>
      <protection locked="0"/>
    </xf>
    <xf numFmtId="0" fontId="24" fillId="16" borderId="13" xfId="0" applyFont="1" applyFill="1" applyBorder="1" applyAlignment="1">
      <alignment horizontal="left" vertical="center" wrapText="1"/>
    </xf>
    <xf numFmtId="0" fontId="70" fillId="0" borderId="30" xfId="0" applyFont="1" applyBorder="1" applyAlignment="1">
      <alignment horizontal="center" vertical="center"/>
    </xf>
    <xf numFmtId="0" fontId="88" fillId="0" borderId="10" xfId="0" applyFont="1" applyBorder="1" applyAlignment="1">
      <alignment horizontal="center" vertical="center"/>
    </xf>
    <xf numFmtId="0" fontId="7" fillId="6" borderId="1" xfId="0" applyFont="1" applyFill="1" applyBorder="1" applyAlignment="1">
      <alignment vertical="center" wrapText="1"/>
    </xf>
    <xf numFmtId="0" fontId="16" fillId="0" borderId="13" xfId="0" applyFont="1" applyBorder="1" applyAlignment="1">
      <alignment vertical="center" wrapText="1"/>
    </xf>
    <xf numFmtId="0" fontId="30" fillId="13" borderId="17" xfId="0" applyFont="1" applyFill="1" applyBorder="1"/>
    <xf numFmtId="0" fontId="24" fillId="0" borderId="8" xfId="0" applyFont="1" applyBorder="1" applyAlignment="1">
      <alignment vertical="top" wrapText="1"/>
    </xf>
    <xf numFmtId="0" fontId="55" fillId="19" borderId="0" xfId="0" applyFont="1" applyFill="1" applyAlignment="1" applyProtection="1">
      <alignment horizontal="left" vertical="center" wrapText="1"/>
      <protection locked="0"/>
    </xf>
    <xf numFmtId="0" fontId="7" fillId="26" borderId="0" xfId="0" applyFont="1" applyFill="1"/>
    <xf numFmtId="0" fontId="97" fillId="14" borderId="0" xfId="0" applyFont="1" applyFill="1" applyAlignment="1">
      <alignment vertical="center"/>
    </xf>
    <xf numFmtId="0" fontId="99" fillId="14" borderId="0" xfId="0" applyFont="1" applyFill="1" applyAlignment="1">
      <alignment vertical="center"/>
    </xf>
    <xf numFmtId="0" fontId="101" fillId="15" borderId="2" xfId="0" applyFont="1" applyFill="1" applyBorder="1" applyAlignment="1">
      <alignment vertical="center" wrapText="1"/>
    </xf>
    <xf numFmtId="0" fontId="7" fillId="8" borderId="1" xfId="0" applyFont="1" applyFill="1" applyBorder="1" applyAlignment="1" applyProtection="1">
      <alignment vertical="center" wrapText="1"/>
      <protection locked="0"/>
    </xf>
    <xf numFmtId="1" fontId="16" fillId="8" borderId="8" xfId="0" applyNumberFormat="1" applyFont="1" applyFill="1" applyBorder="1" applyAlignment="1" applyProtection="1">
      <alignment horizontal="center" vertical="center" wrapText="1"/>
      <protection locked="0"/>
    </xf>
    <xf numFmtId="1" fontId="16" fillId="8" borderId="1" xfId="0" applyNumberFormat="1" applyFont="1" applyFill="1" applyBorder="1" applyAlignment="1" applyProtection="1">
      <alignment horizontal="center" vertical="center" wrapText="1"/>
      <protection locked="0"/>
    </xf>
    <xf numFmtId="1" fontId="16" fillId="8" borderId="4" xfId="0" applyNumberFormat="1" applyFont="1" applyFill="1" applyBorder="1" applyAlignment="1" applyProtection="1">
      <alignment horizontal="center" vertical="center" wrapText="1"/>
      <protection locked="0"/>
    </xf>
    <xf numFmtId="0" fontId="16" fillId="8" borderId="4" xfId="0" applyFont="1" applyFill="1" applyBorder="1" applyAlignment="1" applyProtection="1">
      <alignment horizontal="center" vertical="center" wrapText="1"/>
      <protection locked="0"/>
    </xf>
    <xf numFmtId="0" fontId="16"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0" fontId="16" fillId="8" borderId="17" xfId="0" applyFont="1" applyFill="1" applyBorder="1" applyAlignment="1" applyProtection="1">
      <alignment horizontal="center" vertical="center" wrapText="1"/>
      <protection locked="0"/>
    </xf>
    <xf numFmtId="0" fontId="16" fillId="8" borderId="2" xfId="0" applyFont="1" applyFill="1" applyBorder="1" applyAlignment="1" applyProtection="1">
      <alignment horizontal="center" vertical="center" wrapText="1"/>
      <protection locked="0"/>
    </xf>
    <xf numFmtId="166" fontId="16" fillId="8" borderId="34" xfId="0" applyNumberFormat="1" applyFont="1" applyFill="1" applyBorder="1" applyAlignment="1" applyProtection="1">
      <alignment horizontal="center" vertical="center"/>
      <protection locked="0"/>
    </xf>
    <xf numFmtId="166" fontId="16" fillId="8" borderId="49" xfId="0" applyNumberFormat="1" applyFont="1" applyFill="1" applyBorder="1" applyAlignment="1" applyProtection="1">
      <alignment horizontal="center" vertical="center"/>
      <protection locked="0"/>
    </xf>
    <xf numFmtId="0" fontId="16" fillId="8" borderId="20" xfId="0" applyFont="1" applyFill="1" applyBorder="1" applyAlignment="1" applyProtection="1">
      <alignment horizontal="center" vertical="center" wrapText="1"/>
      <protection locked="0"/>
    </xf>
    <xf numFmtId="164" fontId="16" fillId="8" borderId="10" xfId="5" applyNumberFormat="1" applyFont="1" applyFill="1" applyBorder="1" applyAlignment="1" applyProtection="1">
      <alignment horizontal="center" vertical="center" wrapText="1"/>
      <protection locked="0"/>
    </xf>
    <xf numFmtId="164" fontId="16" fillId="8" borderId="8" xfId="5" applyNumberFormat="1" applyFont="1" applyFill="1" applyBorder="1" applyAlignment="1" applyProtection="1">
      <alignment horizontal="center" vertical="center" wrapText="1"/>
      <protection locked="0"/>
    </xf>
    <xf numFmtId="0" fontId="16" fillId="8" borderId="1" xfId="5" applyNumberFormat="1" applyFont="1" applyFill="1" applyBorder="1" applyAlignment="1" applyProtection="1">
      <alignment horizontal="center" vertical="center" wrapText="1"/>
      <protection locked="0"/>
    </xf>
    <xf numFmtId="164" fontId="16" fillId="8" borderId="1" xfId="5" applyNumberFormat="1" applyFont="1" applyFill="1" applyBorder="1" applyAlignment="1" applyProtection="1">
      <alignment horizontal="center" vertical="top" wrapText="1"/>
      <protection locked="0"/>
    </xf>
    <xf numFmtId="0" fontId="16" fillId="8" borderId="1" xfId="0" applyFont="1" applyFill="1" applyBorder="1" applyAlignment="1" applyProtection="1">
      <alignment vertical="top" wrapText="1"/>
      <protection locked="0"/>
    </xf>
    <xf numFmtId="3" fontId="16" fillId="8" borderId="1" xfId="0" applyNumberFormat="1" applyFont="1" applyFill="1" applyBorder="1" applyAlignment="1" applyProtection="1">
      <alignment horizontal="center" vertical="center" wrapText="1"/>
      <protection locked="0"/>
    </xf>
    <xf numFmtId="3" fontId="16" fillId="8" borderId="1" xfId="0" applyNumberFormat="1" applyFont="1" applyFill="1" applyBorder="1" applyAlignment="1" applyProtection="1">
      <alignment horizontal="center" vertical="top" wrapText="1"/>
      <protection locked="0"/>
    </xf>
    <xf numFmtId="3" fontId="16" fillId="8" borderId="1" xfId="5" applyNumberFormat="1" applyFont="1" applyFill="1" applyBorder="1" applyAlignment="1" applyProtection="1">
      <alignment horizontal="center" vertical="center" wrapText="1"/>
      <protection locked="0"/>
    </xf>
    <xf numFmtId="0" fontId="7" fillId="8" borderId="1" xfId="0" applyFont="1" applyFill="1" applyBorder="1" applyAlignment="1">
      <alignment horizontal="center" vertical="center"/>
    </xf>
    <xf numFmtId="0" fontId="7" fillId="8" borderId="1" xfId="0" applyFont="1" applyFill="1" applyBorder="1" applyAlignment="1">
      <alignment horizontal="center" vertical="center" wrapText="1"/>
    </xf>
    <xf numFmtId="0" fontId="7" fillId="8" borderId="4" xfId="0" applyFont="1" applyFill="1" applyBorder="1" applyAlignment="1">
      <alignment horizontal="center" vertical="center"/>
    </xf>
    <xf numFmtId="0" fontId="16" fillId="9" borderId="10" xfId="0" applyFont="1" applyFill="1" applyBorder="1" applyAlignment="1" applyProtection="1">
      <alignment horizontal="center" vertical="center" wrapText="1"/>
      <protection locked="0"/>
    </xf>
    <xf numFmtId="0" fontId="16" fillId="9" borderId="1" xfId="0" applyFont="1" applyFill="1" applyBorder="1" applyAlignment="1" applyProtection="1">
      <alignment horizontal="center" vertical="center" wrapText="1"/>
      <protection locked="0"/>
    </xf>
    <xf numFmtId="0" fontId="16" fillId="9" borderId="7" xfId="0" applyFont="1" applyFill="1" applyBorder="1" applyAlignment="1" applyProtection="1">
      <alignment horizontal="center" vertical="center" wrapText="1"/>
      <protection locked="0"/>
    </xf>
    <xf numFmtId="0" fontId="16" fillId="9" borderId="8" xfId="0" applyFont="1" applyFill="1" applyBorder="1" applyAlignment="1" applyProtection="1">
      <alignment horizontal="center" vertical="center" wrapText="1"/>
      <protection locked="0"/>
    </xf>
    <xf numFmtId="0" fontId="16" fillId="9" borderId="40" xfId="0" applyFont="1" applyFill="1" applyBorder="1" applyAlignment="1" applyProtection="1">
      <alignment horizontal="center" vertical="center" wrapText="1"/>
      <protection locked="0"/>
    </xf>
    <xf numFmtId="0" fontId="16" fillId="9" borderId="1" xfId="0" applyFont="1" applyFill="1" applyBorder="1" applyAlignment="1" applyProtection="1">
      <alignment horizontal="center" vertical="top" wrapText="1"/>
      <protection locked="0"/>
    </xf>
    <xf numFmtId="0" fontId="16" fillId="9" borderId="10" xfId="0" applyFont="1" applyFill="1" applyBorder="1" applyAlignment="1" applyProtection="1">
      <alignment horizontal="center" vertical="top" wrapText="1"/>
      <protection locked="0"/>
    </xf>
    <xf numFmtId="0" fontId="16" fillId="32" borderId="1" xfId="0" applyFont="1" applyFill="1" applyBorder="1" applyAlignment="1" applyProtection="1">
      <alignment horizontal="center" vertical="center" wrapText="1"/>
      <protection locked="0"/>
    </xf>
    <xf numFmtId="0" fontId="16" fillId="32" borderId="10" xfId="0" applyFont="1" applyFill="1" applyBorder="1" applyAlignment="1" applyProtection="1">
      <alignment horizontal="center" vertical="center" wrapText="1"/>
      <protection locked="0"/>
    </xf>
    <xf numFmtId="0" fontId="16" fillId="32" borderId="8" xfId="0" applyFont="1" applyFill="1" applyBorder="1" applyAlignment="1" applyProtection="1">
      <alignment horizontal="center" vertical="center" wrapText="1"/>
      <protection locked="0"/>
    </xf>
    <xf numFmtId="0" fontId="7" fillId="4" borderId="0" xfId="0" applyFont="1" applyFill="1"/>
    <xf numFmtId="0" fontId="16" fillId="8" borderId="3" xfId="0" applyFont="1" applyFill="1" applyBorder="1" applyAlignment="1" applyProtection="1">
      <alignment horizontal="center" vertical="center" wrapText="1"/>
      <protection locked="0"/>
    </xf>
    <xf numFmtId="0" fontId="16" fillId="8" borderId="29" xfId="0" applyFont="1" applyFill="1" applyBorder="1" applyAlignment="1" applyProtection="1">
      <alignment horizontal="center" vertical="center" wrapText="1"/>
      <protection locked="0"/>
    </xf>
    <xf numFmtId="166" fontId="16" fillId="8" borderId="12" xfId="0" applyNumberFormat="1" applyFont="1" applyFill="1" applyBorder="1" applyAlignment="1" applyProtection="1">
      <alignment horizontal="center" vertical="center"/>
      <protection locked="0"/>
    </xf>
    <xf numFmtId="166" fontId="16" fillId="8" borderId="42" xfId="0" applyNumberFormat="1" applyFont="1" applyFill="1" applyBorder="1" applyAlignment="1" applyProtection="1">
      <alignment horizontal="center" vertical="center"/>
      <protection locked="0"/>
    </xf>
    <xf numFmtId="0" fontId="11" fillId="8" borderId="3" xfId="0" applyFont="1" applyFill="1" applyBorder="1" applyAlignment="1" applyProtection="1">
      <alignment horizontal="center" vertical="center" wrapText="1"/>
      <protection locked="0"/>
    </xf>
    <xf numFmtId="0" fontId="11" fillId="8" borderId="2" xfId="0" applyFont="1" applyFill="1" applyBorder="1" applyAlignment="1" applyProtection="1">
      <alignment horizontal="center" vertical="center" wrapText="1"/>
      <protection locked="0"/>
    </xf>
    <xf numFmtId="0" fontId="11" fillId="8" borderId="1" xfId="0" applyFont="1" applyFill="1" applyBorder="1" applyAlignment="1" applyProtection="1">
      <alignment horizontal="center" vertical="center" wrapText="1"/>
      <protection locked="0"/>
    </xf>
    <xf numFmtId="0" fontId="11" fillId="8" borderId="4" xfId="0" applyFont="1" applyFill="1" applyBorder="1" applyAlignment="1" applyProtection="1">
      <alignment horizontal="center" vertical="center" wrapText="1"/>
      <protection locked="0"/>
    </xf>
    <xf numFmtId="0" fontId="7" fillId="8" borderId="21" xfId="0" applyFont="1" applyFill="1" applyBorder="1" applyAlignment="1" applyProtection="1">
      <alignment horizontal="center" vertical="center" wrapText="1"/>
      <protection locked="0"/>
    </xf>
    <xf numFmtId="0" fontId="7" fillId="8" borderId="20" xfId="0" applyFont="1" applyFill="1" applyBorder="1" applyAlignment="1" applyProtection="1">
      <alignment horizontal="center" vertical="center" wrapText="1"/>
      <protection locked="0"/>
    </xf>
    <xf numFmtId="0" fontId="7" fillId="8" borderId="2" xfId="0" applyFont="1" applyFill="1" applyBorder="1" applyAlignment="1" applyProtection="1">
      <alignment horizontal="center" vertical="center" wrapText="1"/>
      <protection locked="0"/>
    </xf>
    <xf numFmtId="0" fontId="7" fillId="8" borderId="3" xfId="0" applyFont="1" applyFill="1" applyBorder="1" applyAlignment="1" applyProtection="1">
      <alignment horizontal="center" vertical="center" wrapText="1"/>
      <protection locked="0"/>
    </xf>
    <xf numFmtId="0" fontId="16" fillId="8" borderId="8" xfId="0" applyFont="1" applyFill="1" applyBorder="1" applyAlignment="1" applyProtection="1">
      <alignment horizontal="center" vertical="center" wrapText="1"/>
      <protection locked="0"/>
    </xf>
    <xf numFmtId="164" fontId="16" fillId="8" borderId="30" xfId="5" applyNumberFormat="1" applyFont="1" applyFill="1" applyBorder="1" applyAlignment="1" applyProtection="1">
      <alignment horizontal="center" vertical="center" wrapText="1"/>
      <protection locked="0"/>
    </xf>
    <xf numFmtId="164" fontId="16" fillId="8" borderId="17" xfId="5" applyNumberFormat="1" applyFont="1" applyFill="1" applyBorder="1" applyAlignment="1" applyProtection="1">
      <alignment horizontal="center" vertical="center" wrapText="1"/>
      <protection locked="0"/>
    </xf>
    <xf numFmtId="0" fontId="16" fillId="8" borderId="4" xfId="5" applyNumberFormat="1" applyFont="1" applyFill="1" applyBorder="1" applyAlignment="1" applyProtection="1">
      <alignment horizontal="center" vertical="center" wrapText="1"/>
      <protection locked="0"/>
    </xf>
    <xf numFmtId="164" fontId="24" fillId="8" borderId="4" xfId="5" applyNumberFormat="1" applyFont="1" applyFill="1" applyBorder="1" applyAlignment="1" applyProtection="1">
      <alignment horizontal="center" vertical="top" wrapText="1"/>
      <protection locked="0"/>
    </xf>
    <xf numFmtId="164" fontId="24" fillId="8" borderId="1" xfId="5" applyNumberFormat="1" applyFont="1" applyFill="1" applyBorder="1" applyAlignment="1" applyProtection="1">
      <alignment horizontal="center" vertical="top" wrapText="1"/>
      <protection locked="0"/>
    </xf>
    <xf numFmtId="0" fontId="24" fillId="8" borderId="4" xfId="0" applyFont="1" applyFill="1" applyBorder="1" applyAlignment="1" applyProtection="1">
      <alignment vertical="top" wrapText="1"/>
      <protection locked="0"/>
    </xf>
    <xf numFmtId="0" fontId="24" fillId="8" borderId="1" xfId="0" applyFont="1" applyFill="1" applyBorder="1" applyAlignment="1" applyProtection="1">
      <alignment vertical="top" wrapText="1"/>
      <protection locked="0"/>
    </xf>
    <xf numFmtId="3" fontId="16" fillId="8" borderId="4" xfId="0" applyNumberFormat="1" applyFont="1" applyFill="1" applyBorder="1" applyAlignment="1" applyProtection="1">
      <alignment horizontal="center" vertical="center" wrapText="1"/>
      <protection locked="0"/>
    </xf>
    <xf numFmtId="3" fontId="24" fillId="8" borderId="4" xfId="0" applyNumberFormat="1" applyFont="1" applyFill="1" applyBorder="1" applyAlignment="1" applyProtection="1">
      <alignment horizontal="center" vertical="top" wrapText="1"/>
      <protection locked="0"/>
    </xf>
    <xf numFmtId="3" fontId="24" fillId="8" borderId="1" xfId="0" applyNumberFormat="1" applyFont="1" applyFill="1" applyBorder="1" applyAlignment="1" applyProtection="1">
      <alignment horizontal="center" vertical="top" wrapText="1"/>
      <protection locked="0"/>
    </xf>
    <xf numFmtId="3" fontId="24" fillId="8" borderId="4" xfId="0" applyNumberFormat="1"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3" fontId="24" fillId="8" borderId="4" xfId="5" applyNumberFormat="1" applyFont="1" applyFill="1" applyBorder="1" applyAlignment="1" applyProtection="1">
      <alignment horizontal="center" vertical="center" wrapText="1"/>
      <protection locked="0"/>
    </xf>
    <xf numFmtId="3" fontId="24" fillId="8" borderId="1" xfId="5" applyNumberFormat="1" applyFont="1" applyFill="1" applyBorder="1" applyAlignment="1" applyProtection="1">
      <alignment horizontal="center" vertical="center" wrapText="1"/>
      <protection locked="0"/>
    </xf>
    <xf numFmtId="0" fontId="24" fillId="0" borderId="8" xfId="0" applyFont="1" applyBorder="1" applyAlignment="1">
      <alignment horizontal="left" vertical="center" wrapText="1" indent="1"/>
    </xf>
    <xf numFmtId="0" fontId="7" fillId="22" borderId="0" xfId="0" applyFont="1" applyFill="1" applyAlignment="1">
      <alignment vertical="center"/>
    </xf>
    <xf numFmtId="0" fontId="49" fillId="22" borderId="0" xfId="0" applyFont="1" applyFill="1" applyAlignment="1">
      <alignment horizontal="left" vertical="center" wrapText="1"/>
    </xf>
    <xf numFmtId="0" fontId="40" fillId="22" borderId="0" xfId="0" applyFont="1" applyFill="1" applyAlignment="1">
      <alignment horizontal="center" vertical="center" wrapText="1"/>
    </xf>
    <xf numFmtId="0" fontId="0" fillId="22" borderId="0" xfId="0" applyFill="1"/>
    <xf numFmtId="0" fontId="8" fillId="0" borderId="0" xfId="0" applyFont="1" applyAlignment="1">
      <alignment horizontal="center" vertical="center" wrapText="1"/>
    </xf>
    <xf numFmtId="0" fontId="55" fillId="22" borderId="0" xfId="0" applyFont="1" applyFill="1" applyAlignment="1">
      <alignment vertical="center" wrapText="1"/>
    </xf>
    <xf numFmtId="0" fontId="12" fillId="22" borderId="0" xfId="0" applyFont="1" applyFill="1" applyAlignment="1">
      <alignment vertical="center" wrapText="1"/>
    </xf>
    <xf numFmtId="0" fontId="10" fillId="0" borderId="0" xfId="0" applyFont="1" applyAlignment="1">
      <alignment vertical="center" wrapText="1"/>
    </xf>
    <xf numFmtId="0" fontId="10" fillId="0" borderId="0" xfId="0" applyFont="1" applyAlignment="1">
      <alignment vertical="center"/>
    </xf>
    <xf numFmtId="0" fontId="12" fillId="0" borderId="0" xfId="0" applyFont="1" applyAlignment="1">
      <alignment vertical="center"/>
    </xf>
    <xf numFmtId="0" fontId="12" fillId="0" borderId="0" xfId="0" applyFont="1" applyAlignment="1">
      <alignment vertical="center" wrapText="1"/>
    </xf>
    <xf numFmtId="0" fontId="12" fillId="0" borderId="0" xfId="0" applyFont="1" applyAlignment="1">
      <alignment horizontal="left" vertical="center" wrapText="1"/>
    </xf>
    <xf numFmtId="0" fontId="7" fillId="22" borderId="0" xfId="0" applyFont="1" applyFill="1" applyAlignment="1">
      <alignment horizontal="center" vertical="center" wrapText="1"/>
    </xf>
    <xf numFmtId="0" fontId="9" fillId="22" borderId="0" xfId="0" applyFont="1" applyFill="1" applyAlignment="1">
      <alignment horizontal="center" vertical="center" wrapText="1"/>
    </xf>
    <xf numFmtId="0" fontId="9" fillId="22" borderId="5" xfId="0" applyFont="1" applyFill="1" applyBorder="1" applyAlignment="1">
      <alignment vertical="center" wrapText="1"/>
    </xf>
    <xf numFmtId="0" fontId="59" fillId="22" borderId="5" xfId="0" applyFont="1" applyFill="1" applyBorder="1" applyAlignment="1">
      <alignment vertical="center" wrapText="1"/>
    </xf>
    <xf numFmtId="0" fontId="9" fillId="22" borderId="0" xfId="0" applyFont="1" applyFill="1" applyAlignment="1">
      <alignment vertical="center" wrapText="1"/>
    </xf>
    <xf numFmtId="0" fontId="16" fillId="21" borderId="14" xfId="0" applyFont="1" applyFill="1" applyBorder="1" applyAlignment="1">
      <alignment horizontal="center" vertical="center" wrapText="1"/>
    </xf>
    <xf numFmtId="0" fontId="16" fillId="21" borderId="0" xfId="0" applyFont="1" applyFill="1" applyAlignment="1">
      <alignment horizontal="center" vertical="center" wrapText="1"/>
    </xf>
    <xf numFmtId="0" fontId="9" fillId="22" borderId="0" xfId="0" applyFont="1" applyFill="1" applyAlignment="1">
      <alignment horizontal="left" vertical="center" wrapText="1"/>
    </xf>
    <xf numFmtId="0" fontId="60" fillId="22" borderId="0" xfId="0" applyFont="1" applyFill="1" applyAlignment="1">
      <alignment horizontal="left" vertical="center" wrapText="1"/>
    </xf>
    <xf numFmtId="0" fontId="72" fillId="21" borderId="13" xfId="0" applyFont="1" applyFill="1" applyBorder="1" applyAlignment="1">
      <alignment horizontal="right" wrapText="1"/>
    </xf>
    <xf numFmtId="0" fontId="102" fillId="15" borderId="3" xfId="0" applyFont="1" applyFill="1" applyBorder="1" applyAlignment="1">
      <alignment horizontal="center" vertical="center" wrapText="1"/>
    </xf>
    <xf numFmtId="0" fontId="101" fillId="15" borderId="4" xfId="0" applyFont="1" applyFill="1" applyBorder="1" applyAlignment="1">
      <alignment horizontal="center" vertical="center" wrapText="1"/>
    </xf>
    <xf numFmtId="0" fontId="17" fillId="15" borderId="3" xfId="0" applyFont="1" applyFill="1" applyBorder="1" applyAlignment="1">
      <alignment horizontal="center" vertical="center" wrapText="1"/>
    </xf>
    <xf numFmtId="0" fontId="18" fillId="0" borderId="0" xfId="0" applyFont="1" applyAlignment="1">
      <alignment horizontal="center"/>
    </xf>
    <xf numFmtId="0" fontId="19" fillId="0" borderId="0" xfId="0" applyFont="1" applyAlignment="1">
      <alignment vertical="center" wrapText="1"/>
    </xf>
    <xf numFmtId="0" fontId="30" fillId="13" borderId="3" xfId="0" applyFont="1" applyFill="1" applyBorder="1" applyAlignment="1">
      <alignment vertical="center" wrapText="1"/>
    </xf>
    <xf numFmtId="0" fontId="16" fillId="13" borderId="17" xfId="0" applyFont="1" applyFill="1" applyBorder="1" applyAlignment="1">
      <alignment vertical="center" wrapText="1"/>
    </xf>
    <xf numFmtId="0" fontId="12" fillId="0" borderId="0" xfId="0" applyFont="1" applyAlignment="1">
      <alignment horizontal="center" vertical="center" wrapText="1"/>
    </xf>
    <xf numFmtId="0" fontId="21" fillId="0" borderId="1" xfId="0" applyFont="1" applyBorder="1" applyAlignment="1">
      <alignment horizontal="center" vertical="center" wrapText="1"/>
    </xf>
    <xf numFmtId="0" fontId="30" fillId="0" borderId="4" xfId="0" applyFont="1" applyBorder="1" applyAlignment="1">
      <alignment vertical="center" wrapText="1"/>
    </xf>
    <xf numFmtId="0" fontId="7" fillId="7" borderId="4" xfId="0" applyFont="1" applyFill="1" applyBorder="1" applyAlignment="1">
      <alignment vertical="center" wrapText="1"/>
    </xf>
    <xf numFmtId="0" fontId="30" fillId="0" borderId="17" xfId="0" applyFont="1" applyBorder="1" applyAlignment="1">
      <alignment vertical="center" wrapText="1"/>
    </xf>
    <xf numFmtId="1" fontId="16" fillId="7" borderId="4"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0" fontId="16" fillId="7" borderId="4" xfId="0" applyFont="1" applyFill="1" applyBorder="1" applyAlignment="1">
      <alignment horizontal="center" vertical="center" wrapText="1"/>
    </xf>
    <xf numFmtId="0" fontId="61" fillId="0" borderId="4" xfId="0" applyFont="1" applyBorder="1" applyAlignment="1">
      <alignment vertical="center" wrapText="1"/>
    </xf>
    <xf numFmtId="0" fontId="62" fillId="0" borderId="4" xfId="0" applyFont="1" applyBorder="1" applyAlignment="1">
      <alignment vertical="center" wrapText="1"/>
    </xf>
    <xf numFmtId="0" fontId="30" fillId="0" borderId="1" xfId="0" applyFont="1" applyBorder="1" applyAlignment="1">
      <alignment vertical="top"/>
    </xf>
    <xf numFmtId="2" fontId="65" fillId="0" borderId="1" xfId="0" applyNumberFormat="1" applyFont="1" applyBorder="1" applyAlignment="1">
      <alignment horizontal="center"/>
    </xf>
    <xf numFmtId="3" fontId="24" fillId="7" borderId="4" xfId="0" applyNumberFormat="1" applyFont="1" applyFill="1" applyBorder="1" applyAlignment="1">
      <alignment horizontal="center" vertical="center"/>
    </xf>
    <xf numFmtId="0" fontId="24" fillId="21" borderId="0" xfId="0" applyFont="1" applyFill="1" applyAlignment="1">
      <alignment horizontal="center" vertical="center"/>
    </xf>
    <xf numFmtId="0" fontId="29" fillId="0" borderId="0" xfId="0" applyFont="1" applyAlignment="1">
      <alignment vertical="top"/>
    </xf>
    <xf numFmtId="0" fontId="16" fillId="23" borderId="8" xfId="0" applyFont="1" applyFill="1" applyBorder="1" applyAlignment="1">
      <alignment horizontal="center" vertical="center" wrapText="1"/>
    </xf>
    <xf numFmtId="0" fontId="14" fillId="0" borderId="0" xfId="0" applyFont="1" applyAlignment="1">
      <alignment vertical="center" wrapText="1"/>
    </xf>
    <xf numFmtId="0" fontId="64" fillId="0" borderId="1" xfId="4" applyFont="1" applyFill="1" applyBorder="1" applyAlignment="1" applyProtection="1">
      <alignment vertical="center" wrapText="1"/>
    </xf>
    <xf numFmtId="0" fontId="7" fillId="7" borderId="4" xfId="0" applyFont="1" applyFill="1" applyBorder="1" applyAlignment="1">
      <alignment horizontal="center" vertical="center" wrapText="1"/>
    </xf>
    <xf numFmtId="0" fontId="61" fillId="0" borderId="1" xfId="0" applyFont="1" applyBorder="1" applyAlignment="1">
      <alignment vertical="center" wrapText="1"/>
    </xf>
    <xf numFmtId="0" fontId="30" fillId="13" borderId="4" xfId="0" applyFont="1" applyFill="1" applyBorder="1"/>
    <xf numFmtId="0" fontId="30" fillId="0" borderId="1" xfId="0" applyFont="1" applyBorder="1" applyAlignment="1">
      <alignment vertical="center"/>
    </xf>
    <xf numFmtId="0" fontId="24" fillId="7" borderId="17" xfId="0" applyFont="1" applyFill="1" applyBorder="1" applyAlignment="1">
      <alignment horizontal="center" vertical="center"/>
    </xf>
    <xf numFmtId="0" fontId="30" fillId="22" borderId="5" xfId="0" applyFont="1" applyFill="1" applyBorder="1" applyAlignment="1">
      <alignment vertical="top" wrapText="1"/>
    </xf>
    <xf numFmtId="0" fontId="9" fillId="22" borderId="5" xfId="0" applyFont="1" applyFill="1" applyBorder="1" applyAlignment="1">
      <alignment horizontal="left" vertical="top" wrapText="1"/>
    </xf>
    <xf numFmtId="0" fontId="9" fillId="22" borderId="0" xfId="0" applyFont="1" applyFill="1" applyAlignment="1">
      <alignment horizontal="left" vertical="top" wrapText="1"/>
    </xf>
    <xf numFmtId="0" fontId="7" fillId="0" borderId="0" xfId="0" applyFont="1" applyAlignment="1">
      <alignment horizontal="center" vertical="top" wrapText="1"/>
    </xf>
    <xf numFmtId="1" fontId="7" fillId="0" borderId="0" xfId="0" applyNumberFormat="1" applyFont="1" applyAlignment="1">
      <alignment horizontal="center" vertical="top" wrapText="1"/>
    </xf>
    <xf numFmtId="0" fontId="9" fillId="0" borderId="0" xfId="0" applyFont="1" applyAlignment="1">
      <alignment horizontal="left" vertical="top"/>
    </xf>
    <xf numFmtId="0" fontId="7" fillId="0" borderId="0" xfId="0" applyFont="1" applyAlignment="1">
      <alignment horizontal="center" vertical="top"/>
    </xf>
    <xf numFmtId="0" fontId="13" fillId="0" borderId="0" xfId="0" applyFont="1" applyAlignment="1">
      <alignment horizontal="center" vertical="top" wrapText="1"/>
    </xf>
    <xf numFmtId="0" fontId="11" fillId="0" borderId="0" xfId="0" applyFont="1" applyAlignment="1">
      <alignment horizontal="center" vertical="top" wrapText="1"/>
    </xf>
    <xf numFmtId="0" fontId="14" fillId="0" borderId="0" xfId="0" applyFont="1" applyAlignment="1">
      <alignment horizontal="center" vertical="top" wrapText="1"/>
    </xf>
    <xf numFmtId="0" fontId="11" fillId="0" borderId="0" xfId="0" applyFont="1" applyAlignment="1">
      <alignment horizontal="center" vertical="top"/>
    </xf>
    <xf numFmtId="0" fontId="7" fillId="4" borderId="0" xfId="0" applyFont="1" applyFill="1" applyAlignment="1">
      <alignment horizontal="center" vertical="top" wrapText="1"/>
    </xf>
    <xf numFmtId="0" fontId="103" fillId="15" borderId="4" xfId="0" applyFont="1" applyFill="1" applyBorder="1" applyAlignment="1">
      <alignment horizontal="center" vertical="center" wrapText="1"/>
    </xf>
    <xf numFmtId="0" fontId="104" fillId="21" borderId="6" xfId="0" applyFont="1" applyFill="1" applyBorder="1" applyAlignment="1">
      <alignment horizontal="center" vertical="center" wrapText="1"/>
    </xf>
    <xf numFmtId="0" fontId="100" fillId="22" borderId="0" xfId="0" applyFont="1" applyFill="1"/>
    <xf numFmtId="0" fontId="101" fillId="15" borderId="13" xfId="0" applyFont="1" applyFill="1" applyBorder="1" applyAlignment="1">
      <alignment vertical="center"/>
    </xf>
    <xf numFmtId="0" fontId="101" fillId="15" borderId="3" xfId="0" applyFont="1" applyFill="1" applyBorder="1" applyAlignment="1">
      <alignment vertical="center" wrapText="1"/>
    </xf>
    <xf numFmtId="0" fontId="15" fillId="15" borderId="4" xfId="0" applyFont="1" applyFill="1" applyBorder="1" applyAlignment="1">
      <alignment vertical="center" wrapText="1"/>
    </xf>
    <xf numFmtId="0" fontId="15" fillId="15" borderId="3" xfId="0" applyFont="1" applyFill="1" applyBorder="1" applyAlignment="1">
      <alignment vertical="center" wrapText="1"/>
    </xf>
    <xf numFmtId="0" fontId="30" fillId="23" borderId="1" xfId="0" applyFont="1" applyFill="1" applyBorder="1" applyAlignment="1">
      <alignment horizontal="left" vertical="center" wrapText="1"/>
    </xf>
    <xf numFmtId="1" fontId="16" fillId="23" borderId="1" xfId="0" applyNumberFormat="1" applyFont="1" applyFill="1" applyBorder="1" applyAlignment="1">
      <alignment horizontal="center" vertical="center" wrapText="1"/>
    </xf>
    <xf numFmtId="0" fontId="16" fillId="23" borderId="1" xfId="0" applyFont="1" applyFill="1" applyBorder="1" applyAlignment="1">
      <alignment horizontal="center" vertical="center" wrapText="1"/>
    </xf>
    <xf numFmtId="0" fontId="16" fillId="23" borderId="4" xfId="0" applyFont="1" applyFill="1" applyBorder="1" applyAlignment="1">
      <alignment horizontal="center" vertical="center" wrapText="1"/>
    </xf>
    <xf numFmtId="0" fontId="30" fillId="16" borderId="22" xfId="0" applyFont="1" applyFill="1" applyBorder="1" applyAlignment="1">
      <alignment horizontal="center" vertical="center" wrapText="1"/>
    </xf>
    <xf numFmtId="0" fontId="16" fillId="16" borderId="1" xfId="0" applyFont="1" applyFill="1" applyBorder="1" applyAlignment="1">
      <alignment horizontal="center" vertical="center" wrapText="1"/>
    </xf>
    <xf numFmtId="0" fontId="24" fillId="16" borderId="8" xfId="0" applyFont="1" applyFill="1" applyBorder="1" applyAlignment="1">
      <alignment horizontal="center" vertical="top" wrapText="1"/>
    </xf>
    <xf numFmtId="0" fontId="16" fillId="16" borderId="8" xfId="0" applyFont="1" applyFill="1" applyBorder="1" applyAlignment="1">
      <alignment horizontal="center" vertical="center" wrapText="1"/>
    </xf>
    <xf numFmtId="0" fontId="24" fillId="16" borderId="17" xfId="0" applyFont="1" applyFill="1" applyBorder="1" applyAlignment="1">
      <alignment horizontal="center" vertical="center" wrapText="1"/>
    </xf>
    <xf numFmtId="0" fontId="24" fillId="16" borderId="8" xfId="0" applyFont="1" applyFill="1" applyBorder="1" applyAlignment="1">
      <alignment horizontal="center" vertical="center" wrapText="1"/>
    </xf>
    <xf numFmtId="0" fontId="30" fillId="0" borderId="9" xfId="0" applyFont="1" applyBorder="1" applyAlignment="1">
      <alignment vertical="center" wrapText="1"/>
    </xf>
    <xf numFmtId="0" fontId="16" fillId="24" borderId="8" xfId="0" applyFont="1" applyFill="1" applyBorder="1" applyAlignment="1">
      <alignment horizontal="center" vertical="center" wrapText="1"/>
    </xf>
    <xf numFmtId="166" fontId="16" fillId="24" borderId="27" xfId="0" applyNumberFormat="1" applyFont="1" applyFill="1" applyBorder="1" applyAlignment="1">
      <alignment horizontal="center" vertical="center"/>
    </xf>
    <xf numFmtId="0" fontId="30" fillId="13" borderId="5" xfId="0" applyFont="1" applyFill="1" applyBorder="1" applyAlignment="1">
      <alignment vertical="center"/>
    </xf>
    <xf numFmtId="0" fontId="16" fillId="13" borderId="38" xfId="0" applyFont="1" applyFill="1" applyBorder="1" applyAlignment="1">
      <alignment vertical="center"/>
    </xf>
    <xf numFmtId="0" fontId="16" fillId="13" borderId="4" xfId="0" applyFont="1" applyFill="1" applyBorder="1" applyAlignment="1">
      <alignment vertical="center"/>
    </xf>
    <xf numFmtId="0" fontId="16" fillId="13" borderId="37" xfId="0" applyFont="1" applyFill="1" applyBorder="1" applyAlignment="1">
      <alignment vertical="center" wrapText="1"/>
    </xf>
    <xf numFmtId="0" fontId="16" fillId="13" borderId="38" xfId="0" applyFont="1" applyFill="1" applyBorder="1" applyAlignment="1">
      <alignment vertical="center" wrapText="1"/>
    </xf>
    <xf numFmtId="0" fontId="65" fillId="0" borderId="1" xfId="0" applyFont="1" applyBorder="1" applyAlignment="1">
      <alignment horizontal="center"/>
    </xf>
    <xf numFmtId="0" fontId="16" fillId="34" borderId="8" xfId="0" applyFont="1" applyFill="1" applyBorder="1" applyAlignment="1">
      <alignment horizontal="center" vertical="center" wrapText="1"/>
    </xf>
    <xf numFmtId="0" fontId="24" fillId="23" borderId="1" xfId="0" applyFont="1" applyFill="1" applyBorder="1" applyAlignment="1">
      <alignment horizontal="center" vertical="center"/>
    </xf>
    <xf numFmtId="0" fontId="30" fillId="13" borderId="3" xfId="0" applyFont="1" applyFill="1" applyBorder="1" applyAlignment="1">
      <alignment vertical="center"/>
    </xf>
    <xf numFmtId="0" fontId="16" fillId="13" borderId="17" xfId="0" applyFont="1" applyFill="1" applyBorder="1" applyAlignment="1">
      <alignment vertical="center"/>
    </xf>
    <xf numFmtId="0" fontId="27" fillId="21" borderId="0" xfId="0" applyFont="1" applyFill="1" applyAlignment="1">
      <alignment horizontal="center" vertical="center"/>
    </xf>
    <xf numFmtId="0" fontId="65" fillId="0" borderId="1" xfId="0" applyFont="1" applyBorder="1" applyAlignment="1">
      <alignment horizontal="center" wrapText="1"/>
    </xf>
    <xf numFmtId="0" fontId="14" fillId="21" borderId="0" xfId="0" applyFont="1" applyFill="1" applyAlignment="1">
      <alignment horizontal="center" vertical="center" wrapText="1"/>
    </xf>
    <xf numFmtId="1" fontId="65" fillId="0" borderId="1" xfId="0" applyNumberFormat="1" applyFont="1" applyBorder="1" applyAlignment="1">
      <alignment horizontal="center"/>
    </xf>
    <xf numFmtId="0" fontId="63" fillId="0" borderId="4" xfId="0" applyFont="1" applyBorder="1" applyAlignment="1">
      <alignment vertical="center" wrapText="1"/>
    </xf>
    <xf numFmtId="0" fontId="28" fillId="7" borderId="4" xfId="0" applyFont="1" applyFill="1" applyBorder="1" applyAlignment="1">
      <alignment horizontal="center" vertical="center"/>
    </xf>
    <xf numFmtId="0" fontId="66" fillId="0" borderId="4" xfId="0" applyFont="1" applyBorder="1" applyAlignment="1">
      <alignment vertical="center" wrapText="1"/>
    </xf>
    <xf numFmtId="0" fontId="66" fillId="0" borderId="30" xfId="0" applyFont="1" applyBorder="1" applyAlignment="1">
      <alignment vertical="center" wrapText="1"/>
    </xf>
    <xf numFmtId="0" fontId="16" fillId="24" borderId="7" xfId="0" applyFont="1" applyFill="1" applyBorder="1" applyAlignment="1">
      <alignment horizontal="center" vertical="center" wrapText="1"/>
    </xf>
    <xf numFmtId="0" fontId="10" fillId="0" borderId="2" xfId="0" applyFont="1" applyBorder="1" applyAlignment="1">
      <alignment horizontal="center" vertical="center" wrapText="1"/>
    </xf>
    <xf numFmtId="0" fontId="66" fillId="0" borderId="1" xfId="0" applyFont="1" applyBorder="1" applyAlignment="1">
      <alignment vertical="center" wrapText="1"/>
    </xf>
    <xf numFmtId="0" fontId="16" fillId="24" borderId="1" xfId="0" applyFont="1" applyFill="1" applyBorder="1" applyAlignment="1">
      <alignment horizontal="center" vertical="center" wrapText="1"/>
    </xf>
    <xf numFmtId="0" fontId="30" fillId="13" borderId="5" xfId="0" applyFont="1" applyFill="1" applyBorder="1" applyAlignment="1">
      <alignment vertical="center" wrapText="1"/>
    </xf>
    <xf numFmtId="0" fontId="65" fillId="0" borderId="5" xfId="0" applyFont="1" applyBorder="1" applyAlignment="1">
      <alignment horizontal="center"/>
    </xf>
    <xf numFmtId="0" fontId="65" fillId="0" borderId="13" xfId="0" applyFont="1" applyBorder="1" applyAlignment="1">
      <alignment horizontal="center"/>
    </xf>
    <xf numFmtId="3" fontId="24" fillId="7" borderId="1" xfId="0" applyNumberFormat="1" applyFont="1" applyFill="1" applyBorder="1" applyAlignment="1">
      <alignment horizontal="center" vertical="center"/>
    </xf>
    <xf numFmtId="0" fontId="30" fillId="0" borderId="5" xfId="0" applyFont="1" applyBorder="1" applyAlignment="1">
      <alignment horizontal="center" vertical="center" wrapText="1"/>
    </xf>
    <xf numFmtId="164" fontId="24" fillId="7" borderId="4" xfId="0" applyNumberFormat="1" applyFont="1" applyFill="1" applyBorder="1" applyAlignment="1">
      <alignment horizontal="center"/>
    </xf>
    <xf numFmtId="0" fontId="90"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24" fillId="16" borderId="3" xfId="0" applyFont="1" applyFill="1" applyBorder="1" applyAlignment="1">
      <alignment horizontal="center" vertical="center" wrapText="1"/>
    </xf>
    <xf numFmtId="0" fontId="24" fillId="16" borderId="4" xfId="0" applyFont="1" applyFill="1" applyBorder="1" applyAlignment="1">
      <alignment horizontal="center" vertical="center" wrapText="1"/>
    </xf>
    <xf numFmtId="0" fontId="16" fillId="16" borderId="2" xfId="0" applyFont="1" applyFill="1" applyBorder="1" applyAlignment="1">
      <alignment horizontal="center" vertical="center" wrapText="1"/>
    </xf>
    <xf numFmtId="0" fontId="16" fillId="16" borderId="5" xfId="0" applyFont="1" applyFill="1" applyBorder="1" applyAlignment="1">
      <alignment horizontal="center" vertical="center" wrapText="1"/>
    </xf>
    <xf numFmtId="0" fontId="16" fillId="16" borderId="3" xfId="0" applyFont="1" applyFill="1" applyBorder="1" applyAlignment="1">
      <alignment horizontal="center" vertical="center" wrapText="1"/>
    </xf>
    <xf numFmtId="0" fontId="16" fillId="16" borderId="4" xfId="0" applyFont="1" applyFill="1" applyBorder="1" applyAlignment="1">
      <alignment horizontal="center" vertical="center" wrapText="1"/>
    </xf>
    <xf numFmtId="0" fontId="30" fillId="0" borderId="1" xfId="0" applyFont="1" applyBorder="1"/>
    <xf numFmtId="0" fontId="24" fillId="7" borderId="4" xfId="0" applyFont="1" applyFill="1" applyBorder="1" applyAlignment="1">
      <alignment horizontal="center" vertical="center"/>
    </xf>
    <xf numFmtId="0" fontId="24" fillId="33" borderId="1" xfId="0" applyFont="1" applyFill="1" applyBorder="1" applyAlignment="1">
      <alignment horizontal="center" vertical="center"/>
    </xf>
    <xf numFmtId="0" fontId="30" fillId="0" borderId="23" xfId="0" applyFont="1" applyBorder="1" applyAlignment="1">
      <alignment vertical="center" wrapText="1"/>
    </xf>
    <xf numFmtId="0" fontId="7" fillId="23" borderId="1" xfId="0" applyFont="1" applyFill="1" applyBorder="1"/>
    <xf numFmtId="0" fontId="30" fillId="23" borderId="17" xfId="0" applyFont="1" applyFill="1" applyBorder="1" applyAlignment="1">
      <alignment vertical="center" wrapText="1"/>
    </xf>
    <xf numFmtId="3" fontId="16" fillId="23" borderId="1" xfId="0" applyNumberFormat="1" applyFont="1" applyFill="1" applyBorder="1" applyAlignment="1">
      <alignment horizontal="center" vertical="center" wrapText="1"/>
    </xf>
    <xf numFmtId="3" fontId="16" fillId="23" borderId="4" xfId="0" applyNumberFormat="1" applyFont="1" applyFill="1" applyBorder="1" applyAlignment="1">
      <alignment horizontal="center" vertical="center" wrapText="1"/>
    </xf>
    <xf numFmtId="0" fontId="16" fillId="0" borderId="0" xfId="0" applyFont="1"/>
    <xf numFmtId="0" fontId="30" fillId="0" borderId="0" xfId="0" applyFont="1"/>
    <xf numFmtId="0" fontId="7" fillId="0" borderId="0" xfId="0" applyFont="1" applyAlignment="1">
      <alignment horizontal="center"/>
    </xf>
    <xf numFmtId="0" fontId="7" fillId="8" borderId="1" xfId="0" applyFont="1" applyFill="1" applyBorder="1" applyProtection="1">
      <protection locked="0"/>
    </xf>
    <xf numFmtId="0" fontId="33" fillId="22" borderId="0" xfId="0" applyFont="1" applyFill="1"/>
    <xf numFmtId="0" fontId="10" fillId="22" borderId="0" xfId="0" applyFont="1" applyFill="1" applyAlignment="1">
      <alignment horizontal="left" vertical="top" wrapText="1"/>
    </xf>
    <xf numFmtId="0" fontId="34" fillId="0" borderId="0" xfId="0" applyFont="1" applyAlignment="1">
      <alignment horizontal="left" vertical="top"/>
    </xf>
    <xf numFmtId="0" fontId="106" fillId="2" borderId="1" xfId="0" applyFont="1" applyFill="1" applyBorder="1" applyAlignment="1">
      <alignment horizontal="center" vertical="center" wrapText="1"/>
    </xf>
    <xf numFmtId="0" fontId="33" fillId="22" borderId="0" xfId="0" applyFont="1" applyFill="1" applyAlignment="1">
      <alignment vertical="center"/>
    </xf>
    <xf numFmtId="0" fontId="85" fillId="22" borderId="0" xfId="0" applyFont="1" applyFill="1" applyAlignment="1">
      <alignment vertical="center"/>
    </xf>
    <xf numFmtId="9" fontId="36" fillId="22" borderId="0" xfId="1" applyFont="1" applyFill="1" applyBorder="1" applyAlignment="1" applyProtection="1">
      <alignment horizontal="center" vertical="center" wrapText="1"/>
    </xf>
    <xf numFmtId="0" fontId="37" fillId="0" borderId="0" xfId="0" applyFont="1" applyAlignment="1">
      <alignment vertical="center"/>
    </xf>
    <xf numFmtId="0" fontId="33" fillId="0" borderId="0" xfId="0" applyFont="1" applyAlignment="1">
      <alignment vertical="center"/>
    </xf>
    <xf numFmtId="0" fontId="7" fillId="2" borderId="1" xfId="0" applyFont="1" applyFill="1" applyBorder="1" applyAlignment="1">
      <alignment horizontal="center" vertical="top" wrapText="1"/>
    </xf>
    <xf numFmtId="0" fontId="106" fillId="2" borderId="1" xfId="0" applyFont="1" applyFill="1" applyBorder="1" applyAlignment="1">
      <alignment horizontal="center" vertical="top" wrapText="1"/>
    </xf>
    <xf numFmtId="0" fontId="106" fillId="2" borderId="30" xfId="0" applyFont="1" applyFill="1" applyBorder="1" applyAlignment="1">
      <alignment horizontal="center"/>
    </xf>
    <xf numFmtId="0" fontId="106" fillId="2" borderId="17" xfId="0" applyFont="1" applyFill="1" applyBorder="1" applyAlignment="1">
      <alignment horizontal="center"/>
    </xf>
    <xf numFmtId="0" fontId="38" fillId="22" borderId="0" xfId="0" applyFont="1" applyFill="1"/>
    <xf numFmtId="0" fontId="7" fillId="0" borderId="0" xfId="0" applyFont="1" applyAlignment="1">
      <alignment vertical="top" wrapText="1"/>
    </xf>
    <xf numFmtId="0" fontId="19" fillId="0" borderId="0" xfId="0" applyFont="1" applyAlignment="1">
      <alignment vertical="center"/>
    </xf>
    <xf numFmtId="0" fontId="16" fillId="25" borderId="0" xfId="0" applyFont="1" applyFill="1" applyAlignment="1">
      <alignment horizontal="center" vertical="center" wrapText="1"/>
    </xf>
    <xf numFmtId="0" fontId="8" fillId="25" borderId="0" xfId="0" applyFont="1" applyFill="1" applyAlignment="1">
      <alignment horizontal="left" vertical="center" wrapText="1"/>
    </xf>
    <xf numFmtId="0" fontId="39" fillId="25" borderId="0" xfId="0" applyFont="1" applyFill="1" applyAlignment="1">
      <alignment horizontal="center" vertical="center" wrapText="1"/>
    </xf>
    <xf numFmtId="0" fontId="16" fillId="25" borderId="0" xfId="0" applyFont="1" applyFill="1" applyAlignment="1">
      <alignment vertical="center" wrapText="1"/>
    </xf>
    <xf numFmtId="0" fontId="16" fillId="14" borderId="0" xfId="0" applyFont="1" applyFill="1" applyAlignment="1">
      <alignment horizontal="center" vertical="center" wrapText="1"/>
    </xf>
    <xf numFmtId="0" fontId="40" fillId="14" borderId="0" xfId="0" applyFont="1" applyFill="1" applyAlignment="1">
      <alignment horizontal="left" vertical="center" wrapText="1"/>
    </xf>
    <xf numFmtId="0" fontId="27" fillId="14" borderId="0" xfId="0" applyFont="1" applyFill="1" applyAlignment="1">
      <alignment horizontal="center" vertical="center" wrapText="1"/>
    </xf>
    <xf numFmtId="0" fontId="16" fillId="14" borderId="0" xfId="0" applyFont="1" applyFill="1" applyAlignment="1">
      <alignment vertical="center" wrapText="1"/>
    </xf>
    <xf numFmtId="0" fontId="29" fillId="21" borderId="14" xfId="0" applyFont="1" applyFill="1" applyBorder="1" applyAlignment="1">
      <alignment vertical="center" wrapText="1"/>
    </xf>
    <xf numFmtId="0" fontId="29" fillId="21" borderId="0" xfId="0" applyFont="1" applyFill="1" applyAlignment="1">
      <alignment vertical="center" wrapText="1"/>
    </xf>
    <xf numFmtId="0" fontId="16" fillId="22" borderId="0" xfId="0" applyFont="1" applyFill="1" applyAlignment="1">
      <alignment horizontal="center" vertical="center" wrapText="1"/>
    </xf>
    <xf numFmtId="0" fontId="16" fillId="22" borderId="0" xfId="0" applyFont="1" applyFill="1" applyAlignment="1">
      <alignment vertical="center" wrapText="1"/>
    </xf>
    <xf numFmtId="0" fontId="67" fillId="22" borderId="0" xfId="0" applyFont="1" applyFill="1" applyAlignment="1">
      <alignment horizontal="left" vertical="center" wrapText="1"/>
    </xf>
    <xf numFmtId="0" fontId="17" fillId="15" borderId="4" xfId="0" applyFont="1" applyFill="1" applyBorder="1" applyAlignment="1">
      <alignment horizontal="center" vertical="center" wrapText="1"/>
    </xf>
    <xf numFmtId="0" fontId="16" fillId="21" borderId="6" xfId="0" applyFont="1" applyFill="1" applyBorder="1" applyAlignment="1">
      <alignment horizontal="center" vertical="center" wrapText="1"/>
    </xf>
    <xf numFmtId="0" fontId="30" fillId="0" borderId="1" xfId="0" applyFont="1" applyBorder="1" applyAlignment="1">
      <alignment horizontal="left" vertical="center" wrapText="1"/>
    </xf>
    <xf numFmtId="1" fontId="16" fillId="17" borderId="1" xfId="0" applyNumberFormat="1" applyFont="1" applyFill="1" applyBorder="1" applyAlignment="1">
      <alignment horizontal="center" vertical="center" wrapText="1"/>
    </xf>
    <xf numFmtId="0" fontId="21" fillId="7" borderId="1" xfId="0" applyFont="1" applyFill="1" applyBorder="1" applyAlignment="1">
      <alignment horizontal="center" vertical="center" wrapText="1"/>
    </xf>
    <xf numFmtId="0" fontId="16" fillId="17" borderId="1" xfId="0" applyFont="1" applyFill="1" applyBorder="1" applyAlignment="1">
      <alignment horizontal="center" vertical="center" wrapText="1"/>
    </xf>
    <xf numFmtId="0" fontId="61" fillId="16" borderId="18" xfId="0" applyFont="1" applyFill="1" applyBorder="1" applyAlignment="1">
      <alignment horizontal="left" vertical="top" wrapText="1"/>
    </xf>
    <xf numFmtId="0" fontId="16" fillId="5" borderId="35" xfId="0" applyFont="1" applyFill="1" applyBorder="1" applyAlignment="1">
      <alignment vertical="center" wrapText="1"/>
    </xf>
    <xf numFmtId="0" fontId="24" fillId="21" borderId="0" xfId="0" applyFont="1" applyFill="1" applyAlignment="1">
      <alignment horizontal="center" vertical="center" wrapText="1"/>
    </xf>
    <xf numFmtId="0" fontId="16" fillId="2" borderId="1" xfId="0" applyFont="1" applyFill="1" applyBorder="1" applyAlignment="1">
      <alignment horizontal="center" vertical="center" wrapText="1"/>
    </xf>
    <xf numFmtId="0" fontId="67" fillId="13" borderId="0" xfId="0" applyFont="1" applyFill="1" applyAlignment="1">
      <alignment horizontal="left" vertical="center" wrapText="1"/>
    </xf>
    <xf numFmtId="0" fontId="16" fillId="13" borderId="15" xfId="0" applyFont="1" applyFill="1" applyBorder="1" applyAlignment="1">
      <alignment vertical="center" wrapText="1"/>
    </xf>
    <xf numFmtId="0" fontId="16" fillId="13" borderId="6" xfId="0" applyFont="1" applyFill="1" applyBorder="1" applyAlignment="1">
      <alignment horizontal="center" vertical="center" wrapText="1"/>
    </xf>
    <xf numFmtId="0" fontId="16" fillId="13" borderId="0" xfId="0" applyFont="1" applyFill="1" applyAlignment="1">
      <alignment vertical="center" wrapText="1"/>
    </xf>
    <xf numFmtId="0" fontId="67" fillId="5" borderId="31" xfId="0" applyFont="1" applyFill="1" applyBorder="1" applyAlignment="1">
      <alignment horizontal="left" vertical="center" wrapText="1"/>
    </xf>
    <xf numFmtId="0" fontId="16" fillId="16" borderId="39" xfId="0" applyFont="1" applyFill="1" applyBorder="1" applyAlignment="1">
      <alignment horizontal="center" vertical="center" wrapText="1"/>
    </xf>
    <xf numFmtId="0" fontId="16" fillId="16" borderId="39" xfId="0" applyFont="1" applyFill="1" applyBorder="1" applyAlignment="1">
      <alignment vertical="center" wrapText="1"/>
    </xf>
    <xf numFmtId="0" fontId="68" fillId="0" borderId="1" xfId="0" applyFont="1" applyBorder="1" applyAlignment="1">
      <alignment horizontal="left" vertical="center" wrapText="1"/>
    </xf>
    <xf numFmtId="0" fontId="66" fillId="0" borderId="1" xfId="0" applyFont="1" applyBorder="1" applyAlignment="1">
      <alignment horizontal="left" vertical="center" wrapText="1"/>
    </xf>
    <xf numFmtId="0" fontId="63" fillId="0" borderId="10" xfId="0" applyFont="1" applyBorder="1" applyAlignment="1">
      <alignment horizontal="left" vertical="center" wrapText="1"/>
    </xf>
    <xf numFmtId="0" fontId="64" fillId="0" borderId="1" xfId="4" applyFont="1" applyBorder="1" applyAlignment="1" applyProtection="1">
      <alignment horizontal="left" vertical="center" wrapText="1"/>
    </xf>
    <xf numFmtId="0" fontId="67" fillId="13" borderId="12" xfId="0" applyFont="1" applyFill="1" applyBorder="1" applyAlignment="1">
      <alignment horizontal="left" vertical="center" wrapText="1"/>
    </xf>
    <xf numFmtId="0" fontId="16" fillId="13" borderId="35" xfId="0" applyFont="1" applyFill="1" applyBorder="1" applyAlignment="1">
      <alignment vertical="center" wrapText="1"/>
    </xf>
    <xf numFmtId="0" fontId="16" fillId="13" borderId="34" xfId="0" applyFont="1" applyFill="1" applyBorder="1" applyAlignment="1">
      <alignment horizontal="center" vertical="center" wrapText="1"/>
    </xf>
    <xf numFmtId="0" fontId="16" fillId="13" borderId="34" xfId="0" applyFont="1" applyFill="1" applyBorder="1" applyAlignment="1">
      <alignment vertical="center" wrapText="1"/>
    </xf>
    <xf numFmtId="0" fontId="67" fillId="5" borderId="12" xfId="0" applyFont="1" applyFill="1" applyBorder="1" applyAlignment="1">
      <alignment horizontal="left" vertical="center" wrapText="1"/>
    </xf>
    <xf numFmtId="0" fontId="16" fillId="16" borderId="36" xfId="0" applyFont="1" applyFill="1" applyBorder="1" applyAlignment="1">
      <alignment horizontal="center" vertical="center" wrapText="1"/>
    </xf>
    <xf numFmtId="0" fontId="16" fillId="16" borderId="36" xfId="0" applyFont="1" applyFill="1" applyBorder="1" applyAlignment="1">
      <alignment vertical="center" wrapText="1"/>
    </xf>
    <xf numFmtId="0" fontId="32" fillId="7" borderId="1" xfId="0" applyFont="1" applyFill="1" applyBorder="1" applyAlignment="1">
      <alignment vertical="center" wrapText="1"/>
    </xf>
    <xf numFmtId="0" fontId="21" fillId="7" borderId="1" xfId="0" applyFont="1" applyFill="1" applyBorder="1" applyAlignment="1">
      <alignment vertical="center" wrapText="1"/>
    </xf>
    <xf numFmtId="0" fontId="68" fillId="0" borderId="10" xfId="0" applyFont="1" applyBorder="1" applyAlignment="1">
      <alignment horizontal="left" vertical="center" wrapText="1"/>
    </xf>
    <xf numFmtId="0" fontId="68" fillId="0" borderId="10" xfId="0" applyFont="1" applyBorder="1" applyAlignment="1">
      <alignment vertical="center" wrapText="1"/>
    </xf>
    <xf numFmtId="0" fontId="16" fillId="5" borderId="4" xfId="0" applyFont="1" applyFill="1" applyBorder="1" applyAlignment="1">
      <alignment vertical="center" wrapText="1"/>
    </xf>
    <xf numFmtId="0" fontId="16" fillId="5" borderId="1" xfId="0" applyFont="1" applyFill="1" applyBorder="1" applyAlignment="1">
      <alignment vertical="center" wrapText="1"/>
    </xf>
    <xf numFmtId="0" fontId="16" fillId="16" borderId="3" xfId="0" applyFont="1" applyFill="1" applyBorder="1" applyAlignment="1">
      <alignment vertical="center" wrapText="1"/>
    </xf>
    <xf numFmtId="0" fontId="71" fillId="0" borderId="10" xfId="0" applyFont="1" applyBorder="1" applyAlignment="1">
      <alignment horizontal="left" vertical="center" wrapText="1"/>
    </xf>
    <xf numFmtId="0" fontId="67" fillId="0" borderId="1" xfId="0" applyFont="1" applyBorder="1" applyAlignment="1">
      <alignment horizontal="left" vertical="center" wrapText="1"/>
    </xf>
    <xf numFmtId="0" fontId="16" fillId="7" borderId="1" xfId="0" applyFont="1" applyFill="1" applyBorder="1" applyAlignment="1">
      <alignment horizontal="left" vertical="center" wrapText="1"/>
    </xf>
    <xf numFmtId="0" fontId="16" fillId="13" borderId="32" xfId="0" applyFont="1" applyFill="1" applyBorder="1" applyAlignment="1">
      <alignment horizontal="center" vertical="center" wrapText="1"/>
    </xf>
    <xf numFmtId="0" fontId="16" fillId="13" borderId="33" xfId="0" applyFont="1" applyFill="1" applyBorder="1" applyAlignment="1">
      <alignment vertical="center" wrapText="1"/>
    </xf>
    <xf numFmtId="0" fontId="16" fillId="13" borderId="14" xfId="0" applyFont="1" applyFill="1" applyBorder="1" applyAlignment="1">
      <alignment vertical="center" wrapText="1"/>
    </xf>
    <xf numFmtId="0" fontId="16" fillId="5" borderId="47" xfId="0" applyFont="1" applyFill="1" applyBorder="1" applyAlignment="1">
      <alignment vertical="center" wrapText="1"/>
    </xf>
    <xf numFmtId="0" fontId="16" fillId="16" borderId="34" xfId="0" applyFont="1" applyFill="1" applyBorder="1" applyAlignment="1">
      <alignment horizontal="center" vertical="center" wrapText="1"/>
    </xf>
    <xf numFmtId="0" fontId="16" fillId="16" borderId="12" xfId="0" applyFont="1" applyFill="1" applyBorder="1" applyAlignment="1">
      <alignment vertical="center" wrapText="1"/>
    </xf>
    <xf numFmtId="0" fontId="16" fillId="24" borderId="10" xfId="0" applyFont="1" applyFill="1" applyBorder="1" applyAlignment="1">
      <alignment horizontal="center" vertical="center" wrapText="1"/>
    </xf>
    <xf numFmtId="0" fontId="25" fillId="7" borderId="10" xfId="4" applyFont="1" applyFill="1" applyBorder="1" applyAlignment="1" applyProtection="1">
      <alignment vertical="center" wrapText="1"/>
    </xf>
    <xf numFmtId="0" fontId="25" fillId="7" borderId="8" xfId="4" applyFont="1" applyFill="1" applyBorder="1" applyAlignment="1" applyProtection="1">
      <alignment vertical="center" wrapText="1"/>
    </xf>
    <xf numFmtId="0" fontId="78" fillId="0" borderId="1" xfId="4" applyFont="1" applyBorder="1" applyAlignment="1" applyProtection="1">
      <alignment vertical="center" wrapText="1"/>
    </xf>
    <xf numFmtId="0" fontId="71" fillId="0" borderId="1" xfId="0" applyFont="1" applyBorder="1" applyAlignment="1">
      <alignment horizontal="left" vertical="center" wrapText="1"/>
    </xf>
    <xf numFmtId="0" fontId="25" fillId="7" borderId="1" xfId="4" applyFont="1" applyFill="1" applyBorder="1" applyAlignment="1" applyProtection="1">
      <alignment vertical="center" wrapText="1"/>
    </xf>
    <xf numFmtId="0" fontId="61" fillId="0" borderId="1" xfId="4" applyFont="1" applyBorder="1" applyAlignment="1" applyProtection="1">
      <alignment horizontal="left" vertical="center" wrapText="1"/>
    </xf>
    <xf numFmtId="0" fontId="24" fillId="21" borderId="0" xfId="4" applyFont="1" applyFill="1" applyBorder="1" applyAlignment="1" applyProtection="1">
      <alignment horizontal="center" vertical="center" wrapText="1"/>
    </xf>
    <xf numFmtId="3" fontId="24" fillId="7" borderId="10" xfId="0" applyNumberFormat="1" applyFont="1" applyFill="1" applyBorder="1" applyAlignment="1">
      <alignment horizontal="center" vertical="center"/>
    </xf>
    <xf numFmtId="3" fontId="24" fillId="7" borderId="8" xfId="0" applyNumberFormat="1" applyFont="1" applyFill="1" applyBorder="1" applyAlignment="1">
      <alignment horizontal="center" vertical="center"/>
    </xf>
    <xf numFmtId="0" fontId="77" fillId="0" borderId="1" xfId="4" applyFont="1" applyBorder="1" applyAlignment="1" applyProtection="1">
      <alignment horizontal="left" vertical="center" wrapText="1"/>
    </xf>
    <xf numFmtId="3" fontId="25" fillId="7" borderId="1" xfId="0" applyNumberFormat="1" applyFont="1" applyFill="1" applyBorder="1" applyAlignment="1">
      <alignment horizontal="center" vertical="center" wrapText="1"/>
    </xf>
    <xf numFmtId="0" fontId="16" fillId="5" borderId="32" xfId="0" applyFont="1" applyFill="1" applyBorder="1" applyAlignment="1">
      <alignment horizontal="center" vertical="center" wrapText="1"/>
    </xf>
    <xf numFmtId="0" fontId="16" fillId="5" borderId="33" xfId="0" applyFont="1" applyFill="1" applyBorder="1" applyAlignment="1">
      <alignment vertical="center" wrapText="1"/>
    </xf>
    <xf numFmtId="0" fontId="67" fillId="5" borderId="3" xfId="0" applyFont="1" applyFill="1" applyBorder="1" applyAlignment="1">
      <alignment horizontal="left" vertical="center" wrapText="1"/>
    </xf>
    <xf numFmtId="0" fontId="16" fillId="5" borderId="34" xfId="0" applyFont="1" applyFill="1" applyBorder="1" applyAlignment="1">
      <alignment horizontal="center" vertical="center" wrapText="1"/>
    </xf>
    <xf numFmtId="0" fontId="16" fillId="5" borderId="12" xfId="0" applyFont="1" applyFill="1" applyBorder="1" applyAlignment="1">
      <alignment vertical="center" wrapText="1"/>
    </xf>
    <xf numFmtId="0" fontId="21" fillId="7" borderId="10" xfId="0" applyFont="1" applyFill="1" applyBorder="1" applyAlignment="1">
      <alignment vertical="center" wrapText="1"/>
    </xf>
    <xf numFmtId="0" fontId="21" fillId="7" borderId="8" xfId="0" applyFont="1" applyFill="1" applyBorder="1" applyAlignment="1">
      <alignment vertical="center" wrapText="1"/>
    </xf>
    <xf numFmtId="0" fontId="30" fillId="13" borderId="3" xfId="0" applyFont="1" applyFill="1" applyBorder="1" applyAlignment="1">
      <alignment horizontal="left" vertical="center" wrapText="1"/>
    </xf>
    <xf numFmtId="0" fontId="16" fillId="5" borderId="3" xfId="0" applyFont="1" applyFill="1" applyBorder="1" applyAlignment="1">
      <alignment vertical="center" wrapText="1"/>
    </xf>
    <xf numFmtId="0" fontId="76" fillId="0" borderId="1" xfId="4" applyFont="1" applyBorder="1" applyAlignment="1" applyProtection="1">
      <alignment horizontal="left" vertical="center" wrapText="1"/>
    </xf>
    <xf numFmtId="0" fontId="61" fillId="0" borderId="1" xfId="4" applyFont="1" applyFill="1" applyBorder="1" applyAlignment="1" applyProtection="1">
      <alignment horizontal="left" vertical="center" wrapText="1"/>
    </xf>
    <xf numFmtId="0" fontId="68" fillId="0" borderId="42" xfId="0" applyFont="1" applyBorder="1" applyAlignment="1">
      <alignment horizontal="left" vertical="center" wrapText="1"/>
    </xf>
    <xf numFmtId="0" fontId="67" fillId="0" borderId="8" xfId="0" applyFont="1" applyBorder="1" applyAlignment="1">
      <alignment horizontal="left" vertical="center" wrapText="1"/>
    </xf>
    <xf numFmtId="0" fontId="67" fillId="5" borderId="0" xfId="0" applyFont="1" applyFill="1" applyAlignment="1">
      <alignment horizontal="left" vertical="center" wrapText="1"/>
    </xf>
    <xf numFmtId="0" fontId="67" fillId="13" borderId="3" xfId="0" applyFont="1" applyFill="1" applyBorder="1" applyAlignment="1">
      <alignment horizontal="left" vertical="center" wrapText="1"/>
    </xf>
    <xf numFmtId="0" fontId="30" fillId="0" borderId="0" xfId="0" applyFont="1" applyAlignment="1">
      <alignment vertical="center" wrapText="1"/>
    </xf>
    <xf numFmtId="0" fontId="67" fillId="13" borderId="31" xfId="0" applyFont="1" applyFill="1" applyBorder="1" applyAlignment="1">
      <alignment horizontal="left" vertical="center" wrapText="1"/>
    </xf>
    <xf numFmtId="0" fontId="61" fillId="0" borderId="1" xfId="0" applyFont="1" applyBorder="1" applyAlignment="1">
      <alignment horizontal="left" vertical="center" wrapText="1"/>
    </xf>
    <xf numFmtId="0" fontId="21" fillId="7" borderId="15" xfId="0" applyFont="1" applyFill="1" applyBorder="1" applyAlignment="1">
      <alignment vertical="center" wrapText="1"/>
    </xf>
    <xf numFmtId="0" fontId="67" fillId="13" borderId="33" xfId="0" applyFont="1" applyFill="1" applyBorder="1" applyAlignment="1">
      <alignment horizontal="left" vertical="center" wrapText="1"/>
    </xf>
    <xf numFmtId="0" fontId="16" fillId="5" borderId="38" xfId="0" applyFont="1" applyFill="1" applyBorder="1" applyAlignment="1">
      <alignment vertical="center" wrapText="1"/>
    </xf>
    <xf numFmtId="0" fontId="16" fillId="5" borderId="10" xfId="0" applyFont="1" applyFill="1" applyBorder="1" applyAlignment="1">
      <alignment vertical="center" wrapText="1"/>
    </xf>
    <xf numFmtId="0" fontId="16" fillId="5" borderId="36" xfId="0" applyFont="1" applyFill="1" applyBorder="1" applyAlignment="1">
      <alignment horizontal="center" vertical="center" wrapText="1"/>
    </xf>
    <xf numFmtId="0" fontId="16" fillId="5" borderId="37" xfId="0" applyFont="1" applyFill="1" applyBorder="1" applyAlignment="1">
      <alignment vertical="center" wrapText="1"/>
    </xf>
    <xf numFmtId="0" fontId="66" fillId="0" borderId="0" xfId="0" applyFont="1" applyAlignment="1">
      <alignment horizontal="left" vertical="center" wrapText="1"/>
    </xf>
    <xf numFmtId="0" fontId="32" fillId="0" borderId="0" xfId="0" applyFont="1" applyAlignment="1">
      <alignment vertical="center" wrapText="1"/>
    </xf>
    <xf numFmtId="0" fontId="14" fillId="6" borderId="0" xfId="0" applyFont="1" applyFill="1" applyAlignment="1">
      <alignment horizontal="center" vertical="center" wrapText="1"/>
    </xf>
    <xf numFmtId="0" fontId="16" fillId="6" borderId="0" xfId="0" applyFont="1" applyFill="1" applyAlignment="1">
      <alignment horizontal="center" vertical="center" wrapText="1"/>
    </xf>
    <xf numFmtId="0" fontId="30" fillId="0" borderId="0" xfId="0" applyFont="1" applyAlignment="1">
      <alignment horizontal="left" vertical="center" wrapText="1"/>
    </xf>
    <xf numFmtId="0" fontId="21" fillId="0" borderId="0" xfId="0" applyFont="1" applyAlignment="1">
      <alignment vertical="center" wrapText="1"/>
    </xf>
    <xf numFmtId="0" fontId="7" fillId="0" borderId="26" xfId="0" applyFont="1" applyBorder="1" applyAlignment="1">
      <alignment vertical="center" wrapText="1"/>
    </xf>
    <xf numFmtId="0" fontId="7" fillId="0" borderId="27" xfId="0" applyFont="1" applyBorder="1" applyAlignment="1">
      <alignment vertical="center" wrapText="1"/>
    </xf>
    <xf numFmtId="0" fontId="7" fillId="6" borderId="0" xfId="0" applyFont="1" applyFill="1" applyAlignment="1">
      <alignment horizontal="center" vertical="center" wrapText="1"/>
    </xf>
    <xf numFmtId="0" fontId="29" fillId="22" borderId="0" xfId="0" applyFont="1" applyFill="1" applyAlignment="1">
      <alignment vertical="top"/>
    </xf>
    <xf numFmtId="0" fontId="105" fillId="19" borderId="0" xfId="0" applyFont="1" applyFill="1" applyAlignment="1">
      <alignment vertical="center" wrapText="1"/>
    </xf>
    <xf numFmtId="0" fontId="55" fillId="19" borderId="0" xfId="0" applyFont="1" applyFill="1" applyAlignment="1">
      <alignment vertical="center" wrapText="1"/>
    </xf>
    <xf numFmtId="0" fontId="55" fillId="0" borderId="0" xfId="0" applyFont="1" applyAlignment="1">
      <alignment vertical="center" wrapText="1"/>
    </xf>
    <xf numFmtId="0" fontId="29" fillId="31" borderId="0" xfId="0" applyFont="1" applyFill="1" applyAlignment="1">
      <alignment vertical="top"/>
    </xf>
    <xf numFmtId="0" fontId="99" fillId="22" borderId="0" xfId="4" applyFont="1" applyFill="1" applyBorder="1" applyAlignment="1" applyProtection="1">
      <alignment horizontal="right" vertical="center"/>
    </xf>
    <xf numFmtId="0" fontId="89" fillId="22" borderId="0" xfId="4" applyFont="1" applyFill="1" applyBorder="1" applyAlignment="1" applyProtection="1">
      <alignment vertical="center"/>
    </xf>
    <xf numFmtId="0" fontId="79" fillId="22" borderId="0" xfId="0" applyFont="1" applyFill="1" applyAlignment="1">
      <alignment vertical="top"/>
    </xf>
    <xf numFmtId="0" fontId="33" fillId="22" borderId="0" xfId="0" applyFont="1" applyFill="1" applyAlignment="1">
      <alignment vertical="top"/>
    </xf>
    <xf numFmtId="0" fontId="80" fillId="22" borderId="0" xfId="0" applyFont="1" applyFill="1" applyAlignment="1">
      <alignment vertical="top"/>
    </xf>
    <xf numFmtId="0" fontId="29" fillId="22" borderId="0" xfId="0" applyFont="1" applyFill="1" applyAlignment="1">
      <alignment vertical="center"/>
    </xf>
    <xf numFmtId="0" fontId="17" fillId="15" borderId="4" xfId="0" applyFont="1" applyFill="1" applyBorder="1" applyAlignment="1">
      <alignment vertical="center" wrapText="1"/>
    </xf>
    <xf numFmtId="0" fontId="29" fillId="0" borderId="0" xfId="0" applyFont="1" applyAlignment="1">
      <alignment vertical="center"/>
    </xf>
    <xf numFmtId="1" fontId="16" fillId="22" borderId="0" xfId="0" applyNumberFormat="1" applyFont="1" applyFill="1" applyAlignment="1">
      <alignment horizontal="center" vertical="top"/>
    </xf>
    <xf numFmtId="0" fontId="7" fillId="22" borderId="0" xfId="0" applyFont="1" applyFill="1" applyAlignment="1">
      <alignment vertical="top"/>
    </xf>
    <xf numFmtId="0" fontId="29" fillId="22" borderId="0" xfId="0" applyFont="1" applyFill="1" applyAlignment="1">
      <alignment horizontal="center" vertical="top"/>
    </xf>
    <xf numFmtId="0" fontId="104" fillId="21" borderId="1" xfId="0" applyFont="1" applyFill="1" applyBorder="1" applyAlignment="1">
      <alignment horizontal="left" vertical="center" wrapText="1"/>
    </xf>
    <xf numFmtId="0" fontId="3" fillId="21" borderId="1" xfId="0" applyFont="1" applyFill="1" applyBorder="1" applyAlignment="1">
      <alignment horizontal="left" vertical="center" wrapText="1"/>
    </xf>
    <xf numFmtId="0" fontId="7" fillId="0" borderId="1" xfId="0" applyFont="1" applyBorder="1" applyAlignment="1">
      <alignment vertical="center" wrapText="1"/>
    </xf>
    <xf numFmtId="0" fontId="23" fillId="7" borderId="1" xfId="0" applyFont="1" applyFill="1" applyBorder="1" applyAlignment="1">
      <alignment horizontal="center" vertical="center"/>
    </xf>
    <xf numFmtId="0" fontId="81" fillId="0" borderId="1" xfId="0" applyFont="1" applyBorder="1" applyAlignment="1">
      <alignment vertical="center"/>
    </xf>
    <xf numFmtId="165" fontId="23" fillId="7" borderId="1" xfId="0" applyNumberFormat="1" applyFont="1" applyFill="1" applyBorder="1" applyAlignment="1">
      <alignment horizontal="center" vertical="center"/>
    </xf>
    <xf numFmtId="0" fontId="29" fillId="0" borderId="0" xfId="0" applyFont="1" applyAlignment="1">
      <alignment horizontal="center" vertical="top"/>
    </xf>
    <xf numFmtId="0" fontId="111" fillId="0" borderId="4" xfId="4" applyFont="1" applyBorder="1" applyAlignment="1">
      <alignment vertical="center" wrapText="1"/>
    </xf>
    <xf numFmtId="0" fontId="58" fillId="0" borderId="0" xfId="0" applyFont="1"/>
    <xf numFmtId="0" fontId="0" fillId="0" borderId="8" xfId="0" applyBorder="1"/>
    <xf numFmtId="0" fontId="24" fillId="0" borderId="1" xfId="0" applyFont="1" applyBorder="1" applyAlignment="1">
      <alignment horizontal="center" vertical="center"/>
    </xf>
    <xf numFmtId="0" fontId="7" fillId="0" borderId="10" xfId="0" applyFont="1" applyBorder="1" applyAlignment="1">
      <alignment horizontal="center" vertical="center"/>
    </xf>
    <xf numFmtId="0" fontId="24" fillId="0" borderId="52" xfId="0" applyFont="1" applyBorder="1" applyAlignment="1">
      <alignment vertical="center"/>
    </xf>
    <xf numFmtId="9" fontId="106" fillId="2" borderId="1" xfId="1" applyFont="1" applyFill="1" applyBorder="1" applyAlignment="1">
      <alignment horizontal="center"/>
    </xf>
    <xf numFmtId="9" fontId="106" fillId="2" borderId="1" xfId="1" applyFont="1" applyFill="1" applyBorder="1" applyAlignment="1" applyProtection="1">
      <alignment horizontal="center" vertical="center" wrapText="1"/>
    </xf>
    <xf numFmtId="9" fontId="106" fillId="2" borderId="1" xfId="1" applyFont="1" applyFill="1" applyBorder="1" applyAlignment="1" applyProtection="1">
      <alignment horizontal="center" vertical="top" wrapText="1"/>
    </xf>
    <xf numFmtId="9" fontId="106" fillId="2" borderId="17" xfId="1" applyFont="1" applyFill="1" applyBorder="1" applyAlignment="1">
      <alignment horizontal="center"/>
    </xf>
    <xf numFmtId="0" fontId="0" fillId="0" borderId="0" xfId="0"/>
    <xf numFmtId="0" fontId="24" fillId="8" borderId="1" xfId="0" applyFont="1" applyFill="1" applyBorder="1" applyAlignment="1">
      <alignment horizontal="center" vertical="center" wrapText="1"/>
    </xf>
    <xf numFmtId="1" fontId="16" fillId="8" borderId="1" xfId="0" applyNumberFormat="1" applyFont="1" applyFill="1" applyBorder="1" applyAlignment="1">
      <alignment horizontal="center" vertical="center" wrapText="1"/>
    </xf>
    <xf numFmtId="0" fontId="0" fillId="0" borderId="0" xfId="0" applyAlignment="1"/>
    <xf numFmtId="0" fontId="28" fillId="22" borderId="0" xfId="0" applyFont="1" applyFill="1" applyAlignment="1">
      <alignment vertical="top"/>
    </xf>
    <xf numFmtId="0" fontId="53" fillId="22" borderId="0" xfId="0" applyFont="1" applyFill="1" applyAlignment="1">
      <alignment horizontal="left" vertical="center" wrapText="1"/>
    </xf>
    <xf numFmtId="0" fontId="37" fillId="22" borderId="0" xfId="0" applyFont="1" applyFill="1"/>
    <xf numFmtId="0" fontId="92" fillId="22" borderId="0" xfId="0" applyFont="1" applyFill="1"/>
    <xf numFmtId="0" fontId="0" fillId="22" borderId="0" xfId="0" applyFill="1" applyAlignment="1"/>
    <xf numFmtId="0" fontId="7" fillId="0" borderId="54" xfId="0" applyFont="1" applyBorder="1" applyAlignment="1">
      <alignment vertical="center"/>
    </xf>
    <xf numFmtId="0" fontId="24" fillId="0" borderId="24" xfId="0" applyFont="1" applyBorder="1" applyAlignment="1">
      <alignment horizontal="left" vertical="center"/>
    </xf>
    <xf numFmtId="0" fontId="15" fillId="22" borderId="15"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0" xfId="4" applyFont="1" applyFill="1" applyBorder="1" applyAlignment="1" applyProtection="1">
      <alignment horizontal="center" vertical="center" wrapText="1"/>
    </xf>
    <xf numFmtId="0" fontId="43" fillId="22" borderId="0" xfId="0" applyFont="1" applyFill="1" applyBorder="1" applyAlignment="1">
      <alignment vertical="center" wrapText="1"/>
    </xf>
    <xf numFmtId="0" fontId="52" fillId="22" borderId="0" xfId="0" applyFont="1" applyFill="1" applyBorder="1" applyAlignment="1">
      <alignment horizontal="left"/>
    </xf>
    <xf numFmtId="0" fontId="15" fillId="22" borderId="0" xfId="0" applyFont="1" applyFill="1" applyBorder="1" applyAlignment="1">
      <alignment vertical="center" wrapText="1"/>
    </xf>
    <xf numFmtId="0" fontId="101" fillId="15" borderId="2" xfId="0" applyFont="1" applyFill="1" applyBorder="1" applyAlignment="1">
      <alignment vertical="center"/>
    </xf>
    <xf numFmtId="0" fontId="101" fillId="15" borderId="4" xfId="0" applyFont="1" applyFill="1" applyBorder="1" applyAlignment="1">
      <alignment vertical="center" wrapText="1"/>
    </xf>
    <xf numFmtId="0" fontId="16" fillId="28"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7" fillId="0" borderId="1" xfId="0" applyFont="1" applyBorder="1" applyAlignment="1">
      <alignment horizontal="center"/>
    </xf>
    <xf numFmtId="0" fontId="30" fillId="0" borderId="8" xfId="0" applyFont="1" applyBorder="1" applyAlignment="1">
      <alignment vertical="top"/>
    </xf>
    <xf numFmtId="0" fontId="30" fillId="0" borderId="10" xfId="0" applyFont="1" applyBorder="1" applyAlignment="1">
      <alignment horizontal="left" vertical="center" wrapText="1"/>
    </xf>
    <xf numFmtId="0" fontId="29" fillId="22" borderId="0" xfId="0" applyFont="1" applyFill="1" applyAlignment="1">
      <alignment horizontal="left" vertical="center" wrapText="1"/>
    </xf>
    <xf numFmtId="0" fontId="101" fillId="15" borderId="1" xfId="0" applyFont="1" applyFill="1" applyBorder="1" applyAlignment="1">
      <alignment horizontal="center" vertical="center" wrapText="1"/>
    </xf>
    <xf numFmtId="0" fontId="29" fillId="14" borderId="0" xfId="0" applyFont="1" applyFill="1" applyAlignment="1">
      <alignment horizontal="left" vertical="center" wrapText="1"/>
    </xf>
    <xf numFmtId="0" fontId="41" fillId="0" borderId="0" xfId="0" applyFont="1" applyAlignment="1">
      <alignment vertical="center" wrapText="1"/>
    </xf>
    <xf numFmtId="0" fontId="16" fillId="0" borderId="1" xfId="0" applyFont="1" applyBorder="1" applyAlignment="1">
      <alignment horizontal="left" vertical="center" wrapText="1" indent="2"/>
    </xf>
    <xf numFmtId="0" fontId="76" fillId="0" borderId="10" xfId="4" applyFont="1" applyBorder="1" applyAlignment="1" applyProtection="1">
      <alignment horizontal="left" vertical="center" wrapText="1"/>
    </xf>
    <xf numFmtId="0" fontId="76" fillId="0" borderId="8" xfId="4" applyFont="1" applyBorder="1" applyAlignment="1" applyProtection="1">
      <alignment horizontal="left" vertical="center" wrapText="1"/>
    </xf>
    <xf numFmtId="0" fontId="70" fillId="0" borderId="10" xfId="0" applyFont="1" applyBorder="1" applyAlignment="1">
      <alignment horizontal="center" vertical="center"/>
    </xf>
    <xf numFmtId="0" fontId="24" fillId="0" borderId="8" xfId="0" applyFont="1" applyBorder="1" applyAlignment="1">
      <alignment vertical="center" wrapText="1"/>
    </xf>
    <xf numFmtId="0" fontId="16" fillId="0" borderId="8" xfId="0" applyFont="1" applyBorder="1" applyAlignment="1">
      <alignment horizontal="center" vertical="center"/>
    </xf>
    <xf numFmtId="0" fontId="24" fillId="0" borderId="1" xfId="0" applyFont="1" applyBorder="1" applyAlignment="1">
      <alignment horizontal="left" vertical="center" wrapText="1"/>
    </xf>
    <xf numFmtId="0" fontId="98" fillId="14" borderId="0" xfId="0" applyFont="1" applyFill="1" applyAlignment="1">
      <alignment horizontal="left" vertical="center"/>
    </xf>
    <xf numFmtId="0" fontId="49" fillId="14" borderId="0" xfId="0" applyFont="1" applyFill="1" applyAlignment="1">
      <alignment horizontal="left" vertical="center"/>
    </xf>
    <xf numFmtId="0" fontId="58" fillId="14" borderId="0" xfId="0" applyFont="1" applyFill="1" applyAlignment="1">
      <alignment horizontal="left" wrapText="1"/>
    </xf>
    <xf numFmtId="0" fontId="29" fillId="14" borderId="0" xfId="0" applyFont="1" applyFill="1" applyAlignment="1">
      <alignment horizontal="left" wrapText="1"/>
    </xf>
    <xf numFmtId="0" fontId="109" fillId="29" borderId="45" xfId="0" applyFont="1" applyFill="1" applyBorder="1" applyAlignment="1">
      <alignment horizontal="center" vertical="center" wrapText="1"/>
    </xf>
    <xf numFmtId="0" fontId="109" fillId="29" borderId="44" xfId="0" applyFont="1" applyFill="1" applyBorder="1" applyAlignment="1">
      <alignment horizontal="center" vertical="center" wrapText="1"/>
    </xf>
    <xf numFmtId="0" fontId="109" fillId="29" borderId="53" xfId="0" applyFont="1" applyFill="1" applyBorder="1" applyAlignment="1">
      <alignment horizontal="center" vertical="center" wrapText="1"/>
    </xf>
    <xf numFmtId="0" fontId="28" fillId="12" borderId="46" xfId="0" applyFont="1" applyFill="1" applyBorder="1" applyAlignment="1">
      <alignment horizontal="center" vertical="top" wrapText="1"/>
    </xf>
    <xf numFmtId="0" fontId="28" fillId="12" borderId="31" xfId="0" applyFont="1" applyFill="1" applyBorder="1" applyAlignment="1">
      <alignment horizontal="center" vertical="top" wrapText="1"/>
    </xf>
    <xf numFmtId="0" fontId="28" fillId="12" borderId="41" xfId="0" applyFont="1" applyFill="1" applyBorder="1" applyAlignment="1">
      <alignment horizontal="center" vertical="top" wrapText="1"/>
    </xf>
    <xf numFmtId="0" fontId="28" fillId="12" borderId="48" xfId="0" applyFont="1" applyFill="1" applyBorder="1" applyAlignment="1">
      <alignment horizontal="center" vertical="top" wrapText="1"/>
    </xf>
    <xf numFmtId="0" fontId="28" fillId="12" borderId="0" xfId="0" applyFont="1" applyFill="1" applyAlignment="1">
      <alignment horizontal="center" vertical="top" wrapText="1"/>
    </xf>
    <xf numFmtId="0" fontId="28" fillId="12" borderId="22" xfId="0" applyFont="1" applyFill="1" applyBorder="1" applyAlignment="1">
      <alignment horizontal="center" vertical="top" wrapText="1"/>
    </xf>
    <xf numFmtId="0" fontId="94" fillId="12" borderId="45" xfId="0" applyFont="1" applyFill="1" applyBorder="1" applyAlignment="1">
      <alignment horizontal="center" vertical="center" wrapText="1"/>
    </xf>
    <xf numFmtId="0" fontId="94" fillId="12" borderId="44" xfId="0" applyFont="1" applyFill="1" applyBorder="1" applyAlignment="1">
      <alignment horizontal="center" vertical="center" wrapText="1"/>
    </xf>
    <xf numFmtId="0" fontId="94" fillId="12" borderId="53" xfId="0" applyFont="1" applyFill="1" applyBorder="1" applyAlignment="1">
      <alignment horizontal="center" vertical="center" wrapText="1"/>
    </xf>
    <xf numFmtId="0" fontId="96" fillId="13" borderId="0" xfId="0" applyFont="1" applyFill="1" applyAlignment="1">
      <alignment vertical="center"/>
    </xf>
    <xf numFmtId="0" fontId="24" fillId="13" borderId="0" xfId="0" applyFont="1" applyFill="1" applyAlignment="1">
      <alignment horizontal="left" vertical="center"/>
    </xf>
    <xf numFmtId="0" fontId="24" fillId="9" borderId="0" xfId="0" applyFont="1" applyFill="1" applyAlignment="1">
      <alignment horizontal="left" vertical="center" wrapText="1"/>
    </xf>
    <xf numFmtId="0" fontId="28" fillId="9" borderId="0" xfId="0" applyFont="1" applyFill="1" applyAlignment="1">
      <alignment horizontal="left" vertical="center" wrapText="1"/>
    </xf>
    <xf numFmtId="0" fontId="24" fillId="12" borderId="0" xfId="0" applyFont="1" applyFill="1" applyAlignment="1">
      <alignment horizontal="left" vertical="center" wrapText="1"/>
    </xf>
    <xf numFmtId="0" fontId="28" fillId="12" borderId="0" xfId="0" applyFont="1" applyFill="1" applyAlignment="1">
      <alignment horizontal="left" vertical="center" wrapText="1"/>
    </xf>
    <xf numFmtId="0" fontId="99" fillId="14" borderId="0" xfId="0" applyFont="1" applyFill="1" applyAlignment="1">
      <alignment horizontal="left" vertical="center"/>
    </xf>
    <xf numFmtId="0" fontId="50" fillId="14" borderId="0" xfId="0" applyFont="1" applyFill="1" applyAlignment="1">
      <alignment horizontal="left" vertical="center"/>
    </xf>
    <xf numFmtId="0" fontId="7" fillId="14" borderId="44" xfId="0" applyFont="1" applyFill="1" applyBorder="1" applyAlignment="1">
      <alignment horizontal="center" vertical="center"/>
    </xf>
    <xf numFmtId="0" fontId="93" fillId="29" borderId="11" xfId="0" applyFont="1" applyFill="1" applyBorder="1" applyAlignment="1">
      <alignment horizontal="center" vertical="top" wrapText="1"/>
    </xf>
    <xf numFmtId="0" fontId="93" fillId="29" borderId="12" xfId="0" applyFont="1" applyFill="1" applyBorder="1" applyAlignment="1">
      <alignment horizontal="center" vertical="top" wrapText="1"/>
    </xf>
    <xf numFmtId="0" fontId="93" fillId="29" borderId="51" xfId="0" applyFont="1" applyFill="1" applyBorder="1" applyAlignment="1">
      <alignment horizontal="center" vertical="top" wrapText="1"/>
    </xf>
    <xf numFmtId="0" fontId="24" fillId="14" borderId="0" xfId="0" applyFont="1" applyFill="1" applyAlignment="1">
      <alignment horizontal="left" wrapText="1"/>
    </xf>
    <xf numFmtId="0" fontId="24" fillId="8" borderId="46" xfId="0" applyFont="1" applyFill="1" applyBorder="1" applyAlignment="1">
      <alignment horizontal="center" vertical="top" wrapText="1"/>
    </xf>
    <xf numFmtId="0" fontId="24" fillId="8" borderId="31" xfId="0" applyFont="1" applyFill="1" applyBorder="1" applyAlignment="1">
      <alignment horizontal="center" vertical="top" wrapText="1"/>
    </xf>
    <xf numFmtId="0" fontId="24" fillId="8" borderId="41" xfId="0" applyFont="1" applyFill="1" applyBorder="1" applyAlignment="1">
      <alignment horizontal="center" vertical="top" wrapText="1"/>
    </xf>
    <xf numFmtId="0" fontId="24" fillId="8" borderId="48" xfId="0" applyFont="1" applyFill="1" applyBorder="1" applyAlignment="1">
      <alignment horizontal="center" vertical="top" wrapText="1"/>
    </xf>
    <xf numFmtId="0" fontId="24" fillId="8" borderId="0" xfId="0" applyFont="1" applyFill="1" applyAlignment="1">
      <alignment horizontal="center" vertical="top" wrapText="1"/>
    </xf>
    <xf numFmtId="0" fontId="24" fillId="8" borderId="22" xfId="0" applyFont="1" applyFill="1" applyBorder="1" applyAlignment="1">
      <alignment horizontal="center" vertical="top" wrapText="1"/>
    </xf>
    <xf numFmtId="0" fontId="94" fillId="8" borderId="45" xfId="0" applyFont="1" applyFill="1" applyBorder="1" applyAlignment="1">
      <alignment horizontal="center" vertical="center" wrapText="1"/>
    </xf>
    <xf numFmtId="0" fontId="94" fillId="8" borderId="44" xfId="0" applyFont="1" applyFill="1" applyBorder="1" applyAlignment="1">
      <alignment horizontal="center" vertical="center" wrapText="1"/>
    </xf>
    <xf numFmtId="0" fontId="94" fillId="8" borderId="53" xfId="0" applyFont="1" applyFill="1" applyBorder="1" applyAlignment="1">
      <alignment horizontal="center" vertical="center" wrapText="1"/>
    </xf>
    <xf numFmtId="0" fontId="24" fillId="9" borderId="46" xfId="0" applyFont="1" applyFill="1" applyBorder="1" applyAlignment="1">
      <alignment horizontal="center" vertical="top" wrapText="1"/>
    </xf>
    <xf numFmtId="0" fontId="24" fillId="9" borderId="31" xfId="0" applyFont="1" applyFill="1" applyBorder="1" applyAlignment="1">
      <alignment horizontal="center" vertical="top" wrapText="1"/>
    </xf>
    <xf numFmtId="0" fontId="24" fillId="9" borderId="41" xfId="0" applyFont="1" applyFill="1" applyBorder="1" applyAlignment="1">
      <alignment horizontal="center" vertical="top" wrapText="1"/>
    </xf>
    <xf numFmtId="0" fontId="24" fillId="9" borderId="48" xfId="0" applyFont="1" applyFill="1" applyBorder="1" applyAlignment="1">
      <alignment horizontal="center" vertical="top" wrapText="1"/>
    </xf>
    <xf numFmtId="0" fontId="24" fillId="9" borderId="0" xfId="0" applyFont="1" applyFill="1" applyAlignment="1">
      <alignment horizontal="center" vertical="top" wrapText="1"/>
    </xf>
    <xf numFmtId="0" fontId="24" fillId="9" borderId="22" xfId="0" applyFont="1" applyFill="1" applyBorder="1" applyAlignment="1">
      <alignment horizontal="center" vertical="top" wrapText="1"/>
    </xf>
    <xf numFmtId="0" fontId="94" fillId="9" borderId="45" xfId="0" applyFont="1" applyFill="1" applyBorder="1" applyAlignment="1">
      <alignment horizontal="center" vertical="center" wrapText="1"/>
    </xf>
    <xf numFmtId="0" fontId="94" fillId="9" borderId="44" xfId="0" applyFont="1" applyFill="1" applyBorder="1" applyAlignment="1">
      <alignment horizontal="center" vertical="center" wrapText="1"/>
    </xf>
    <xf numFmtId="0" fontId="94" fillId="9" borderId="53" xfId="0" applyFont="1" applyFill="1" applyBorder="1" applyAlignment="1">
      <alignment horizontal="center" vertical="center" wrapText="1"/>
    </xf>
    <xf numFmtId="0" fontId="24" fillId="29" borderId="46" xfId="0" applyFont="1" applyFill="1" applyBorder="1" applyAlignment="1">
      <alignment horizontal="center" vertical="top" wrapText="1"/>
    </xf>
    <xf numFmtId="0" fontId="24" fillId="29" borderId="31" xfId="0" applyFont="1" applyFill="1" applyBorder="1" applyAlignment="1">
      <alignment horizontal="center" vertical="top" wrapText="1"/>
    </xf>
    <xf numFmtId="0" fontId="24" fillId="29" borderId="41" xfId="0" applyFont="1" applyFill="1" applyBorder="1" applyAlignment="1">
      <alignment horizontal="center" vertical="top" wrapText="1"/>
    </xf>
    <xf numFmtId="0" fontId="24" fillId="29" borderId="48" xfId="0" applyFont="1" applyFill="1" applyBorder="1" applyAlignment="1">
      <alignment horizontal="center" vertical="top" wrapText="1"/>
    </xf>
    <xf numFmtId="0" fontId="24" fillId="29" borderId="0" xfId="0" applyFont="1" applyFill="1" applyAlignment="1">
      <alignment horizontal="center" vertical="top" wrapText="1"/>
    </xf>
    <xf numFmtId="0" fontId="24" fillId="29" borderId="22" xfId="0" applyFont="1" applyFill="1" applyBorder="1" applyAlignment="1">
      <alignment horizontal="center" vertical="top" wrapText="1"/>
    </xf>
    <xf numFmtId="0" fontId="94" fillId="29" borderId="45" xfId="0" applyFont="1" applyFill="1" applyBorder="1" applyAlignment="1">
      <alignment horizontal="center" vertical="center" wrapText="1"/>
    </xf>
    <xf numFmtId="0" fontId="94" fillId="29" borderId="44" xfId="0" applyFont="1" applyFill="1" applyBorder="1" applyAlignment="1">
      <alignment horizontal="center" vertical="center" wrapText="1"/>
    </xf>
    <xf numFmtId="0" fontId="94" fillId="29" borderId="53" xfId="0" applyFont="1" applyFill="1" applyBorder="1" applyAlignment="1">
      <alignment horizontal="center" vertical="center" wrapText="1"/>
    </xf>
    <xf numFmtId="0" fontId="28" fillId="29" borderId="46" xfId="0" applyFont="1" applyFill="1" applyBorder="1" applyAlignment="1">
      <alignment horizontal="center" vertical="top" wrapText="1"/>
    </xf>
    <xf numFmtId="0" fontId="28" fillId="29" borderId="31" xfId="0" applyFont="1" applyFill="1" applyBorder="1" applyAlignment="1">
      <alignment horizontal="center" vertical="top" wrapText="1"/>
    </xf>
    <xf numFmtId="0" fontId="28" fillId="29" borderId="41" xfId="0" applyFont="1" applyFill="1" applyBorder="1" applyAlignment="1">
      <alignment horizontal="center" vertical="top" wrapText="1"/>
    </xf>
    <xf numFmtId="0" fontId="28" fillId="29" borderId="48" xfId="0" applyFont="1" applyFill="1" applyBorder="1" applyAlignment="1">
      <alignment horizontal="center" vertical="top" wrapText="1"/>
    </xf>
    <xf numFmtId="0" fontId="28" fillId="29" borderId="0" xfId="0" applyFont="1" applyFill="1" applyAlignment="1">
      <alignment horizontal="center" vertical="top" wrapText="1"/>
    </xf>
    <xf numFmtId="0" fontId="28" fillId="29" borderId="22" xfId="0" applyFont="1" applyFill="1" applyBorder="1" applyAlignment="1">
      <alignment horizontal="center" vertical="top" wrapText="1"/>
    </xf>
    <xf numFmtId="0" fontId="98" fillId="22" borderId="0" xfId="0" applyFont="1" applyFill="1" applyAlignment="1">
      <alignment horizontal="left" vertical="center" wrapText="1"/>
    </xf>
    <xf numFmtId="0" fontId="30" fillId="0" borderId="10" xfId="0" applyFont="1" applyBorder="1" applyAlignment="1">
      <alignment horizontal="left"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15" fillId="15" borderId="1" xfId="0" applyFont="1" applyFill="1" applyBorder="1" applyAlignment="1">
      <alignment horizontal="center" vertical="center" wrapText="1"/>
    </xf>
    <xf numFmtId="14" fontId="16" fillId="8" borderId="1" xfId="0" applyNumberFormat="1" applyFont="1" applyFill="1" applyBorder="1" applyAlignment="1" applyProtection="1">
      <alignment horizontal="center" vertical="center" wrapText="1"/>
      <protection locked="0"/>
    </xf>
    <xf numFmtId="0" fontId="29" fillId="22" borderId="0" xfId="0" applyFont="1" applyFill="1" applyAlignment="1">
      <alignment horizontal="left" vertical="center" wrapText="1"/>
    </xf>
    <xf numFmtId="0" fontId="16" fillId="0" borderId="1" xfId="0" applyFont="1" applyBorder="1" applyAlignment="1">
      <alignment horizontal="left" vertical="center" wrapText="1"/>
    </xf>
    <xf numFmtId="0" fontId="7" fillId="0" borderId="1" xfId="0" applyFont="1" applyBorder="1" applyAlignment="1">
      <alignment horizontal="center"/>
    </xf>
    <xf numFmtId="0" fontId="30" fillId="0" borderId="2" xfId="0" applyFont="1" applyBorder="1" applyAlignment="1">
      <alignment horizontal="left" vertical="center" wrapText="1"/>
    </xf>
    <xf numFmtId="164" fontId="24" fillId="7" borderId="1" xfId="0" applyNumberFormat="1" applyFont="1" applyFill="1" applyBorder="1" applyAlignment="1">
      <alignment horizontal="center"/>
    </xf>
    <xf numFmtId="0" fontId="75" fillId="21" borderId="16" xfId="0" applyFont="1" applyFill="1" applyBorder="1" applyAlignment="1">
      <alignment horizontal="center" vertical="center" wrapText="1"/>
    </xf>
    <xf numFmtId="0" fontId="75" fillId="21" borderId="6" xfId="0" applyFont="1" applyFill="1" applyBorder="1" applyAlignment="1">
      <alignment horizontal="center" vertical="center" wrapText="1"/>
    </xf>
    <xf numFmtId="0" fontId="24" fillId="0" borderId="10"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0" fillId="0" borderId="10" xfId="0" applyFont="1" applyBorder="1" applyAlignment="1">
      <alignment vertical="top"/>
    </xf>
    <xf numFmtId="0" fontId="30" fillId="0" borderId="7" xfId="0" applyFont="1" applyBorder="1" applyAlignment="1">
      <alignment vertical="top"/>
    </xf>
    <xf numFmtId="0" fontId="30" fillId="0" borderId="8" xfId="0" applyFont="1" applyBorder="1" applyAlignment="1">
      <alignment vertical="top"/>
    </xf>
    <xf numFmtId="0" fontId="61" fillId="0" borderId="10" xfId="0" applyFont="1" applyBorder="1" applyAlignment="1">
      <alignment horizontal="left" vertical="center" wrapText="1"/>
    </xf>
    <xf numFmtId="0" fontId="61" fillId="0" borderId="7" xfId="0" applyFont="1" applyBorder="1" applyAlignment="1">
      <alignment horizontal="left" vertical="center" wrapText="1"/>
    </xf>
    <xf numFmtId="0" fontId="61" fillId="0" borderId="8" xfId="0" applyFont="1" applyBorder="1" applyAlignment="1">
      <alignment horizontal="left" vertical="center" wrapText="1"/>
    </xf>
    <xf numFmtId="0" fontId="30" fillId="0" borderId="10" xfId="0" applyFont="1" applyBorder="1" applyAlignment="1" applyProtection="1">
      <alignment horizontal="center" vertical="top"/>
      <protection locked="0"/>
    </xf>
    <xf numFmtId="0" fontId="30" fillId="0" borderId="8" xfId="0" applyFont="1" applyBorder="1" applyAlignment="1" applyProtection="1">
      <alignment horizontal="center" vertical="top"/>
      <protection locked="0"/>
    </xf>
    <xf numFmtId="0" fontId="105" fillId="19" borderId="0" xfId="0" applyFont="1" applyFill="1" applyAlignment="1" applyProtection="1">
      <alignment horizontal="left" vertical="center" wrapText="1"/>
      <protection locked="0"/>
    </xf>
    <xf numFmtId="0" fontId="98" fillId="14" borderId="0" xfId="0" applyFont="1" applyFill="1" applyAlignment="1">
      <alignment horizontal="left" vertical="center" wrapText="1"/>
    </xf>
    <xf numFmtId="0" fontId="101" fillId="15" borderId="1" xfId="0" applyFont="1" applyFill="1" applyBorder="1" applyAlignment="1">
      <alignment horizontal="center" vertical="center" wrapText="1"/>
    </xf>
    <xf numFmtId="0" fontId="29" fillId="14" borderId="0" xfId="0" applyFont="1" applyFill="1" applyAlignment="1">
      <alignment horizontal="left" vertical="center" wrapText="1"/>
    </xf>
    <xf numFmtId="0" fontId="30" fillId="0" borderId="7" xfId="0" applyFont="1" applyBorder="1" applyAlignment="1" applyProtection="1">
      <alignment horizontal="center" vertical="top"/>
      <protection locked="0"/>
    </xf>
    <xf numFmtId="0" fontId="98" fillId="22" borderId="0" xfId="0" applyFont="1" applyFill="1" applyAlignment="1">
      <alignment horizontal="left" vertical="center"/>
    </xf>
    <xf numFmtId="0" fontId="7" fillId="16" borderId="6" xfId="0" applyFont="1" applyFill="1" applyBorder="1" applyAlignment="1">
      <alignment horizontal="center" vertical="center"/>
    </xf>
    <xf numFmtId="0" fontId="7" fillId="16" borderId="0" xfId="0" applyFont="1" applyFill="1" applyAlignment="1">
      <alignment horizontal="center" vertical="center"/>
    </xf>
    <xf numFmtId="0" fontId="7" fillId="16" borderId="15" xfId="0" applyFont="1" applyFill="1" applyBorder="1" applyAlignment="1">
      <alignment horizontal="center" vertical="center"/>
    </xf>
    <xf numFmtId="0" fontId="7" fillId="16" borderId="13"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17" xfId="0" applyFont="1" applyFill="1" applyBorder="1" applyAlignment="1">
      <alignment horizontal="center" vertical="center"/>
    </xf>
    <xf numFmtId="0" fontId="19" fillId="0" borderId="0" xfId="0" applyFont="1" applyAlignment="1">
      <alignment horizontal="center" vertical="center"/>
    </xf>
    <xf numFmtId="0" fontId="101" fillId="15" borderId="1" xfId="0" applyFont="1" applyFill="1" applyBorder="1" applyAlignment="1">
      <alignment horizontal="left" vertical="center" wrapText="1"/>
    </xf>
    <xf numFmtId="0" fontId="38" fillId="22" borderId="0" xfId="0" applyFont="1" applyFill="1" applyAlignment="1">
      <alignment horizontal="left" vertical="center" wrapText="1"/>
    </xf>
    <xf numFmtId="0" fontId="7" fillId="16" borderId="16" xfId="0" applyFont="1" applyFill="1" applyBorder="1" applyAlignment="1">
      <alignment horizontal="center" vertical="center"/>
    </xf>
    <xf numFmtId="0" fontId="7" fillId="16" borderId="14" xfId="0" applyFont="1" applyFill="1" applyBorder="1" applyAlignment="1">
      <alignment horizontal="center" vertical="center"/>
    </xf>
    <xf numFmtId="0" fontId="7" fillId="16" borderId="30" xfId="0" applyFont="1" applyFill="1" applyBorder="1" applyAlignment="1">
      <alignment horizontal="center" vertical="center"/>
    </xf>
    <xf numFmtId="0" fontId="55" fillId="22" borderId="0" xfId="0" applyFont="1" applyFill="1" applyAlignment="1">
      <alignment horizontal="left" vertical="center" wrapText="1"/>
    </xf>
    <xf numFmtId="0" fontId="70" fillId="0" borderId="10" xfId="0" applyFont="1" applyBorder="1" applyAlignment="1">
      <alignment horizontal="center" vertical="center"/>
    </xf>
    <xf numFmtId="0" fontId="68" fillId="0" borderId="40" xfId="0" applyFont="1" applyBorder="1" applyAlignment="1">
      <alignment horizontal="left" vertical="center" wrapText="1"/>
    </xf>
    <xf numFmtId="0" fontId="21" fillId="7" borderId="10" xfId="0" applyFont="1" applyFill="1" applyBorder="1" applyAlignment="1">
      <alignment horizontal="center" vertical="center" wrapText="1"/>
    </xf>
    <xf numFmtId="0" fontId="0" fillId="0" borderId="10" xfId="0" applyBorder="1" applyAlignment="1">
      <alignment horizontal="center" vertical="center"/>
    </xf>
    <xf numFmtId="0" fontId="78" fillId="0" borderId="10" xfId="4" applyFont="1" applyBorder="1" applyAlignment="1" applyProtection="1">
      <alignment horizontal="left" vertical="center" wrapText="1"/>
    </xf>
    <xf numFmtId="0" fontId="61" fillId="0" borderId="10" xfId="4" applyFont="1" applyFill="1" applyBorder="1" applyAlignment="1" applyProtection="1">
      <alignment horizontal="left" vertical="center" wrapText="1"/>
    </xf>
    <xf numFmtId="0" fontId="24" fillId="0" borderId="10" xfId="0" applyFont="1" applyBorder="1" applyAlignment="1">
      <alignment vertical="center" wrapText="1"/>
    </xf>
    <xf numFmtId="0" fontId="24" fillId="0" borderId="8" xfId="0" applyFont="1" applyBorder="1" applyAlignment="1">
      <alignment vertical="center" wrapText="1"/>
    </xf>
    <xf numFmtId="0" fontId="16" fillId="0" borderId="10"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10" xfId="0" applyFont="1" applyBorder="1" applyAlignment="1">
      <alignment horizontal="center" vertical="center" wrapText="1"/>
    </xf>
    <xf numFmtId="0" fontId="16" fillId="0" borderId="8" xfId="0" applyFont="1" applyBorder="1" applyAlignment="1">
      <alignment horizontal="center" vertical="center" wrapText="1"/>
    </xf>
    <xf numFmtId="0" fontId="108" fillId="0" borderId="10" xfId="0" applyFont="1" applyBorder="1" applyAlignment="1">
      <alignment horizontal="center" vertical="center"/>
    </xf>
    <xf numFmtId="0" fontId="108" fillId="0" borderId="8" xfId="0" applyFont="1" applyBorder="1" applyAlignment="1">
      <alignment horizontal="center" vertical="center"/>
    </xf>
    <xf numFmtId="0" fontId="16" fillId="0" borderId="2" xfId="0" applyFont="1" applyBorder="1" applyAlignment="1">
      <alignment horizontal="left" vertical="center" wrapText="1" indent="2"/>
    </xf>
    <xf numFmtId="0" fontId="16" fillId="0" borderId="1" xfId="0" applyFont="1" applyBorder="1" applyAlignment="1">
      <alignment horizontal="left" vertical="center" wrapText="1" indent="2"/>
    </xf>
    <xf numFmtId="0" fontId="98" fillId="27" borderId="0" xfId="0" applyFont="1" applyFill="1" applyAlignment="1">
      <alignment horizontal="left" vertical="center" wrapText="1"/>
    </xf>
    <xf numFmtId="0" fontId="55" fillId="14" borderId="0" xfId="0" applyFont="1" applyFill="1" applyAlignment="1">
      <alignment horizontal="left" vertical="center" wrapText="1"/>
    </xf>
    <xf numFmtId="0" fontId="76" fillId="0" borderId="10" xfId="4" applyFont="1" applyBorder="1" applyAlignment="1" applyProtection="1">
      <alignment horizontal="left" vertical="center" wrapText="1"/>
    </xf>
    <xf numFmtId="0" fontId="76" fillId="0" borderId="8" xfId="4" applyFont="1" applyBorder="1" applyAlignment="1" applyProtection="1">
      <alignment horizontal="left" vertical="center" wrapText="1"/>
    </xf>
    <xf numFmtId="0" fontId="41" fillId="0" borderId="0" xfId="0" applyFont="1" applyAlignment="1">
      <alignment vertical="center" wrapText="1"/>
    </xf>
    <xf numFmtId="0" fontId="101" fillId="15" borderId="24" xfId="0" applyFont="1" applyFill="1" applyBorder="1" applyAlignment="1">
      <alignment horizontal="left" vertical="center" wrapText="1"/>
    </xf>
    <xf numFmtId="0" fontId="101" fillId="15" borderId="25" xfId="0" applyFont="1" applyFill="1" applyBorder="1" applyAlignment="1">
      <alignment horizontal="left" vertical="center" wrapText="1"/>
    </xf>
    <xf numFmtId="14" fontId="16" fillId="9" borderId="1" xfId="0" applyNumberFormat="1" applyFont="1" applyFill="1" applyBorder="1" applyAlignment="1" applyProtection="1">
      <alignment horizontal="center" vertical="center" wrapText="1"/>
      <protection locked="0"/>
    </xf>
    <xf numFmtId="0" fontId="68" fillId="0" borderId="10" xfId="0" applyFont="1" applyBorder="1" applyAlignment="1">
      <alignment horizontal="center" vertical="center" wrapText="1"/>
    </xf>
    <xf numFmtId="0" fontId="24" fillId="0" borderId="40" xfId="0" applyFont="1" applyBorder="1" applyAlignment="1">
      <alignment horizontal="left" vertical="center" wrapText="1"/>
    </xf>
    <xf numFmtId="0" fontId="86" fillId="0" borderId="10" xfId="0" applyFont="1" applyBorder="1" applyAlignment="1">
      <alignment horizontal="center" vertical="center" wrapText="1"/>
    </xf>
    <xf numFmtId="0" fontId="76" fillId="0" borderId="10" xfId="4" applyFont="1" applyBorder="1" applyAlignment="1">
      <alignment horizontal="left" vertical="center" wrapText="1"/>
    </xf>
    <xf numFmtId="0" fontId="76" fillId="0" borderId="8" xfId="4" applyFont="1" applyBorder="1" applyAlignment="1">
      <alignment horizontal="left" vertical="center" wrapText="1"/>
    </xf>
    <xf numFmtId="0" fontId="86" fillId="0" borderId="10" xfId="0" applyFont="1" applyBorder="1" applyAlignment="1" applyProtection="1">
      <alignment horizontal="center" vertical="center" wrapText="1"/>
      <protection locked="0"/>
    </xf>
    <xf numFmtId="0" fontId="98" fillId="27" borderId="0" xfId="0" applyFont="1" applyFill="1" applyAlignment="1" applyProtection="1">
      <alignment horizontal="left" vertical="center" wrapText="1"/>
      <protection locked="0"/>
    </xf>
    <xf numFmtId="0" fontId="16" fillId="0" borderId="10"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49" fillId="22" borderId="0" xfId="0" applyFont="1" applyFill="1" applyAlignment="1">
      <alignment horizontal="left" vertical="center"/>
    </xf>
    <xf numFmtId="0" fontId="29" fillId="31" borderId="0" xfId="0" applyFont="1" applyFill="1" applyAlignment="1">
      <alignment horizontal="left" vertical="center" wrapText="1"/>
    </xf>
    <xf numFmtId="0" fontId="29" fillId="31" borderId="0" xfId="0" applyFont="1" applyFill="1" applyAlignment="1">
      <alignment horizontal="left" vertical="top" wrapText="1"/>
    </xf>
    <xf numFmtId="0" fontId="98" fillId="22" borderId="0" xfId="0" applyFont="1" applyFill="1" applyBorder="1" applyAlignment="1">
      <alignment horizontal="left" vertical="center" wrapText="1"/>
    </xf>
    <xf numFmtId="0" fontId="98" fillId="22" borderId="0" xfId="0" applyFont="1" applyFill="1" applyBorder="1" applyAlignment="1">
      <alignment horizontal="left" vertical="center"/>
    </xf>
    <xf numFmtId="0" fontId="29" fillId="22" borderId="0" xfId="0" applyFont="1" applyFill="1" applyBorder="1" applyAlignment="1">
      <alignment horizontal="left" vertical="center" wrapText="1"/>
    </xf>
    <xf numFmtId="0" fontId="114" fillId="22" borderId="0" xfId="4" applyFont="1" applyFill="1" applyBorder="1" applyAlignment="1" applyProtection="1">
      <alignment horizontal="center" vertical="center"/>
    </xf>
    <xf numFmtId="0" fontId="29" fillId="22" borderId="0" xfId="4" applyFont="1" applyFill="1" applyBorder="1" applyAlignment="1" applyProtection="1">
      <alignment horizontal="left" vertical="center"/>
    </xf>
    <xf numFmtId="0" fontId="7" fillId="0" borderId="9" xfId="0" applyFont="1" applyBorder="1" applyAlignment="1">
      <alignment horizontal="left" vertical="center"/>
    </xf>
    <xf numFmtId="0" fontId="7" fillId="0" borderId="11" xfId="0" applyFont="1" applyBorder="1" applyAlignment="1">
      <alignment horizontal="left" vertical="center"/>
    </xf>
    <xf numFmtId="0" fontId="24" fillId="23" borderId="1" xfId="0" applyFont="1" applyFill="1" applyBorder="1" applyAlignment="1">
      <alignment horizontal="center" vertical="center" wrapText="1"/>
    </xf>
    <xf numFmtId="0" fontId="95" fillId="30" borderId="1" xfId="0" applyFont="1" applyFill="1" applyBorder="1" applyAlignment="1">
      <alignment horizontal="left" vertical="center"/>
    </xf>
    <xf numFmtId="0" fontId="24" fillId="0" borderId="50" xfId="0" applyFont="1" applyBorder="1" applyAlignment="1">
      <alignment horizontal="left" vertical="center"/>
    </xf>
    <xf numFmtId="0" fontId="36" fillId="0" borderId="50" xfId="0" applyFont="1" applyBorder="1" applyAlignment="1">
      <alignment horizontal="left" vertical="center"/>
    </xf>
    <xf numFmtId="1" fontId="24" fillId="23" borderId="2" xfId="0" applyNumberFormat="1" applyFont="1" applyFill="1" applyBorder="1" applyAlignment="1">
      <alignment horizontal="center" vertical="center" wrapText="1"/>
    </xf>
    <xf numFmtId="0" fontId="24" fillId="23" borderId="3" xfId="0" applyFont="1" applyFill="1" applyBorder="1" applyAlignment="1">
      <alignment horizontal="center" vertical="center" wrapText="1"/>
    </xf>
    <xf numFmtId="0" fontId="7" fillId="0" borderId="50" xfId="0" applyFont="1" applyBorder="1" applyAlignment="1">
      <alignment horizontal="left" vertical="center"/>
    </xf>
    <xf numFmtId="0" fontId="7" fillId="0" borderId="45" xfId="0" applyFont="1" applyBorder="1" applyAlignment="1">
      <alignment horizontal="left" vertical="center"/>
    </xf>
    <xf numFmtId="1" fontId="24" fillId="23" borderId="1" xfId="0" applyNumberFormat="1" applyFont="1" applyFill="1" applyBorder="1" applyAlignment="1">
      <alignment horizontal="center" vertical="center" wrapText="1"/>
    </xf>
    <xf numFmtId="0" fontId="24" fillId="23" borderId="2" xfId="0" applyFont="1" applyFill="1" applyBorder="1" applyAlignment="1">
      <alignment horizontal="center" vertical="center" wrapText="1"/>
    </xf>
    <xf numFmtId="0" fontId="24" fillId="0" borderId="37" xfId="0" applyFont="1" applyBorder="1" applyAlignment="1">
      <alignment horizontal="left" vertical="center" wrapText="1"/>
    </xf>
    <xf numFmtId="0" fontId="24" fillId="0" borderId="37" xfId="0" applyFont="1" applyBorder="1" applyAlignment="1">
      <alignment horizontal="left" vertical="center"/>
    </xf>
    <xf numFmtId="0" fontId="24" fillId="0" borderId="38" xfId="0" applyFont="1" applyBorder="1" applyAlignment="1">
      <alignment horizontal="left" vertical="center"/>
    </xf>
    <xf numFmtId="0" fontId="24" fillId="28" borderId="1" xfId="0" applyFont="1" applyFill="1" applyBorder="1" applyAlignment="1" applyProtection="1">
      <alignment horizontal="center" vertical="center" wrapText="1"/>
      <protection locked="0"/>
    </xf>
    <xf numFmtId="0" fontId="7" fillId="0" borderId="10" xfId="0" applyFont="1" applyBorder="1" applyAlignment="1">
      <alignment horizontal="left" vertical="center"/>
    </xf>
    <xf numFmtId="0" fontId="7" fillId="19" borderId="1" xfId="0" applyFont="1" applyFill="1" applyBorder="1" applyAlignment="1" applyProtection="1">
      <alignment horizontal="center" vertical="center"/>
      <protection locked="0"/>
    </xf>
    <xf numFmtId="0" fontId="24" fillId="0" borderId="38" xfId="0" applyFont="1" applyBorder="1" applyAlignment="1">
      <alignment horizontal="left" vertical="center" wrapText="1"/>
    </xf>
    <xf numFmtId="0" fontId="28" fillId="30" borderId="46" xfId="0" applyFont="1" applyFill="1" applyBorder="1" applyAlignment="1">
      <alignment horizontal="left" vertical="center"/>
    </xf>
    <xf numFmtId="0" fontId="28" fillId="30" borderId="12" xfId="0" applyFont="1" applyFill="1" applyBorder="1" applyAlignment="1">
      <alignment horizontal="left" vertical="center"/>
    </xf>
    <xf numFmtId="0" fontId="28" fillId="30" borderId="51" xfId="0" applyFont="1" applyFill="1" applyBorder="1" applyAlignment="1">
      <alignment horizontal="left" vertical="center"/>
    </xf>
    <xf numFmtId="0" fontId="24" fillId="0" borderId="34" xfId="0" applyFont="1" applyBorder="1" applyAlignment="1">
      <alignment horizontal="left" vertical="center" wrapText="1"/>
    </xf>
    <xf numFmtId="0" fontId="24" fillId="0" borderId="12" xfId="0" applyFont="1" applyBorder="1" applyAlignment="1">
      <alignment horizontal="left" vertical="center" wrapText="1"/>
    </xf>
    <xf numFmtId="0" fontId="7" fillId="19" borderId="8" xfId="0" applyFont="1" applyFill="1" applyBorder="1" applyAlignment="1" applyProtection="1">
      <alignment horizontal="center" vertical="center"/>
      <protection locked="0"/>
    </xf>
    <xf numFmtId="0" fontId="7" fillId="0" borderId="12" xfId="0" applyFont="1" applyBorder="1" applyAlignment="1">
      <alignment horizontal="left" vertical="center"/>
    </xf>
    <xf numFmtId="0" fontId="16" fillId="0" borderId="34" xfId="0" applyFont="1" applyBorder="1" applyAlignment="1">
      <alignment horizontal="left" vertical="center" wrapText="1"/>
    </xf>
    <xf numFmtId="0" fontId="16" fillId="0" borderId="12" xfId="0" applyFont="1" applyBorder="1" applyAlignment="1">
      <alignment horizontal="left" vertical="center" wrapText="1"/>
    </xf>
    <xf numFmtId="0" fontId="24" fillId="35" borderId="9" xfId="0" applyFont="1" applyFill="1" applyBorder="1" applyAlignment="1">
      <alignment horizontal="left" vertical="center"/>
    </xf>
    <xf numFmtId="0" fontId="24" fillId="0" borderId="52" xfId="0" applyFont="1" applyBorder="1" applyAlignment="1">
      <alignment horizontal="left" vertical="center"/>
    </xf>
    <xf numFmtId="0" fontId="7" fillId="0" borderId="52" xfId="0" applyFont="1" applyBorder="1" applyAlignment="1">
      <alignment horizontal="left" vertical="center"/>
    </xf>
    <xf numFmtId="0" fontId="113" fillId="19" borderId="46" xfId="0" applyFont="1" applyFill="1" applyBorder="1" applyAlignment="1" applyProtection="1">
      <alignment horizontal="center" vertical="center"/>
      <protection locked="0"/>
    </xf>
    <xf numFmtId="0" fontId="113" fillId="19" borderId="41" xfId="0" applyFont="1" applyFill="1" applyBorder="1" applyAlignment="1" applyProtection="1">
      <alignment horizontal="center" vertical="center"/>
      <protection locked="0"/>
    </xf>
    <xf numFmtId="0" fontId="24" fillId="0" borderId="9" xfId="0" applyFont="1" applyBorder="1" applyAlignment="1">
      <alignment horizontal="left" vertical="center"/>
    </xf>
    <xf numFmtId="0" fontId="24" fillId="29" borderId="52" xfId="0" applyFont="1" applyFill="1" applyBorder="1" applyAlignment="1">
      <alignment horizontal="left" vertical="center" wrapText="1"/>
    </xf>
    <xf numFmtId="0" fontId="7" fillId="29" borderId="52" xfId="0" applyFont="1" applyFill="1" applyBorder="1" applyAlignment="1">
      <alignment horizontal="left" vertical="center" wrapText="1"/>
    </xf>
    <xf numFmtId="0" fontId="7" fillId="29" borderId="50" xfId="0" applyFont="1" applyFill="1" applyBorder="1" applyAlignment="1">
      <alignment horizontal="left" vertical="center" wrapText="1"/>
    </xf>
    <xf numFmtId="0" fontId="7" fillId="23" borderId="12" xfId="0" applyFont="1" applyFill="1" applyBorder="1" applyAlignment="1">
      <alignment horizontal="center" vertical="center"/>
    </xf>
    <xf numFmtId="0" fontId="7" fillId="23" borderId="51" xfId="0" applyFont="1" applyFill="1" applyBorder="1" applyAlignment="1">
      <alignment horizontal="center" vertical="center"/>
    </xf>
    <xf numFmtId="0" fontId="113" fillId="19" borderId="9" xfId="0" applyFont="1" applyFill="1" applyBorder="1" applyAlignment="1" applyProtection="1">
      <alignment horizontal="center" vertical="center"/>
      <protection locked="0"/>
    </xf>
    <xf numFmtId="0" fontId="7" fillId="23" borderId="31" xfId="0" applyFont="1" applyFill="1" applyBorder="1" applyAlignment="1">
      <alignment horizontal="center" vertical="center"/>
    </xf>
    <xf numFmtId="0" fontId="7" fillId="23" borderId="41" xfId="0" applyFont="1" applyFill="1" applyBorder="1" applyAlignment="1">
      <alignment horizontal="center" vertical="center"/>
    </xf>
    <xf numFmtId="0" fontId="24" fillId="0" borderId="1" xfId="0" applyFont="1" applyBorder="1" applyAlignment="1">
      <alignment horizontal="left" vertical="center" wrapText="1"/>
    </xf>
    <xf numFmtId="0" fontId="24" fillId="0" borderId="1" xfId="0" applyFont="1" applyBorder="1" applyAlignment="1">
      <alignment horizontal="left" vertical="center"/>
    </xf>
    <xf numFmtId="0" fontId="7" fillId="19" borderId="1" xfId="0" applyFont="1" applyFill="1" applyBorder="1" applyAlignment="1" applyProtection="1">
      <alignment horizontal="left" vertical="center"/>
      <protection locked="0"/>
    </xf>
    <xf numFmtId="0" fontId="7" fillId="36" borderId="24" xfId="0" applyFont="1" applyFill="1" applyBorder="1" applyAlignment="1">
      <alignment horizontal="center" vertical="center"/>
    </xf>
    <xf numFmtId="0" fontId="7" fillId="36" borderId="37" xfId="0" applyFont="1" applyFill="1" applyBorder="1" applyAlignment="1">
      <alignment horizontal="center" vertical="center"/>
    </xf>
    <xf numFmtId="0" fontId="7" fillId="36" borderId="25" xfId="0" applyFont="1" applyFill="1" applyBorder="1" applyAlignment="1">
      <alignment horizontal="center" vertical="center"/>
    </xf>
    <xf numFmtId="0" fontId="113" fillId="36" borderId="46" xfId="0" applyFont="1" applyFill="1" applyBorder="1" applyAlignment="1">
      <alignment horizontal="center" vertical="center"/>
    </xf>
    <xf numFmtId="0" fontId="113" fillId="36" borderId="41" xfId="0" applyFont="1" applyFill="1" applyBorder="1" applyAlignment="1">
      <alignment horizontal="center" vertical="center"/>
    </xf>
    <xf numFmtId="0" fontId="113" fillId="36" borderId="48" xfId="0" applyFont="1" applyFill="1" applyBorder="1" applyAlignment="1">
      <alignment horizontal="center" vertical="center"/>
    </xf>
    <xf numFmtId="0" fontId="113" fillId="36" borderId="22" xfId="0" applyFont="1" applyFill="1" applyBorder="1" applyAlignment="1">
      <alignment horizontal="center" vertical="center"/>
    </xf>
    <xf numFmtId="0" fontId="113" fillId="36" borderId="1" xfId="0" applyFont="1" applyFill="1" applyBorder="1" applyAlignment="1">
      <alignment horizontal="center" vertical="center"/>
    </xf>
    <xf numFmtId="0" fontId="91" fillId="36" borderId="9" xfId="0" applyFont="1" applyFill="1" applyBorder="1" applyAlignment="1">
      <alignment horizontal="left" vertical="center"/>
    </xf>
    <xf numFmtId="0" fontId="7" fillId="36" borderId="9" xfId="0" applyFont="1" applyFill="1" applyBorder="1" applyAlignment="1">
      <alignment horizontal="left" vertical="center"/>
    </xf>
    <xf numFmtId="0" fontId="113" fillId="36" borderId="9" xfId="0" applyFont="1" applyFill="1" applyBorder="1" applyAlignment="1">
      <alignment horizontal="center" vertical="center"/>
    </xf>
    <xf numFmtId="0" fontId="28" fillId="12" borderId="9" xfId="0" applyFont="1" applyFill="1" applyBorder="1" applyAlignment="1">
      <alignment horizontal="center" vertical="top" wrapText="1"/>
    </xf>
    <xf numFmtId="0" fontId="28" fillId="11" borderId="9" xfId="0" applyFont="1" applyFill="1" applyBorder="1" applyAlignment="1">
      <alignment horizontal="center" vertical="top" wrapText="1"/>
    </xf>
    <xf numFmtId="0" fontId="24" fillId="10" borderId="9" xfId="0" applyFont="1" applyFill="1" applyBorder="1" applyAlignment="1">
      <alignment horizontal="center" vertical="top" wrapText="1"/>
    </xf>
    <xf numFmtId="0" fontId="24" fillId="9" borderId="9" xfId="0" applyFont="1" applyFill="1" applyBorder="1" applyAlignment="1">
      <alignment horizontal="center" vertical="top" wrapText="1"/>
    </xf>
    <xf numFmtId="0" fontId="24" fillId="8" borderId="9" xfId="0" applyFont="1" applyFill="1" applyBorder="1" applyAlignment="1">
      <alignment horizontal="center" vertical="top" wrapText="1"/>
    </xf>
    <xf numFmtId="0" fontId="28" fillId="8" borderId="0" xfId="0" applyFont="1" applyFill="1" applyAlignment="1">
      <alignment horizontal="left" vertical="center" wrapText="1"/>
    </xf>
    <xf numFmtId="0" fontId="0" fillId="13" borderId="0" xfId="0" applyFill="1" applyAlignment="1">
      <alignment vertical="center"/>
    </xf>
  </cellXfs>
  <cellStyles count="14">
    <cellStyle name="Comma" xfId="5" builtinId="3"/>
    <cellStyle name="Comma 2 10 2" xfId="13" xr:uid="{00000000-0005-0000-0000-000001000000}"/>
    <cellStyle name="Currency 8" xfId="11" xr:uid="{00000000-0005-0000-0000-000003000000}"/>
    <cellStyle name="Hyperlink" xfId="4" builtinId="8"/>
    <cellStyle name="Neutral 2" xfId="9" xr:uid="{00000000-0005-0000-0000-000005000000}"/>
    <cellStyle name="Normal" xfId="0" builtinId="0"/>
    <cellStyle name="Normal 10 2" xfId="7" xr:uid="{00000000-0005-0000-0000-000007000000}"/>
    <cellStyle name="Normal 18" xfId="10" xr:uid="{00000000-0005-0000-0000-000008000000}"/>
    <cellStyle name="Normal 2" xfId="3" xr:uid="{00000000-0005-0000-0000-000009000000}"/>
    <cellStyle name="Normal 2 10 2" xfId="6" xr:uid="{00000000-0005-0000-0000-00000A000000}"/>
    <cellStyle name="Normal 2 2" xfId="2" xr:uid="{00000000-0005-0000-0000-00000B000000}"/>
    <cellStyle name="Normal 2 2 2 2" xfId="8" xr:uid="{00000000-0005-0000-0000-00000C000000}"/>
    <cellStyle name="Percent" xfId="1" builtinId="5"/>
    <cellStyle name="Percent 7" xfId="12" xr:uid="{00000000-0005-0000-0000-00000E000000}"/>
  </cellStyles>
  <dxfs count="17">
    <dxf>
      <font>
        <color rgb="FFE3E4E5"/>
      </font>
      <fill>
        <patternFill patternType="solid">
          <bgColor rgb="FFE3E4E5"/>
        </patternFill>
      </fill>
    </dxf>
    <dxf>
      <font>
        <color theme="2"/>
      </font>
    </dxf>
    <dxf>
      <font>
        <color theme="2"/>
      </font>
    </dxf>
    <dxf>
      <font>
        <color theme="2"/>
      </font>
    </dxf>
    <dxf>
      <font>
        <color theme="2"/>
      </font>
    </dxf>
    <dxf>
      <font>
        <b val="0"/>
        <i val="0"/>
        <strike val="0"/>
      </font>
      <numFmt numFmtId="0" formatCode="General"/>
      <fill>
        <patternFill>
          <fgColor rgb="FFFF572F"/>
          <bgColor rgb="FFFF000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ont>
        <color theme="0" tint="-4.9989318521683403E-2"/>
      </font>
    </dxf>
    <dxf>
      <font>
        <color theme="0" tint="-4.9989318521683403E-2"/>
      </font>
    </dxf>
    <dxf>
      <font>
        <color theme="0" tint="-4.9989318521683403E-2"/>
      </font>
    </dxf>
    <dxf>
      <font>
        <b val="0"/>
        <i val="0"/>
        <strike val="0"/>
      </font>
      <numFmt numFmtId="0" formatCode="General"/>
      <fill>
        <patternFill>
          <fgColor rgb="FFFF572F"/>
          <bgColor rgb="FFFF000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ont>
        <b val="0"/>
        <i val="0"/>
        <strike val="0"/>
      </font>
      <numFmt numFmtId="0" formatCode="General"/>
      <fill>
        <patternFill>
          <fgColor rgb="FFFF572F"/>
          <bgColor rgb="FFFF000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s>
  <tableStyles count="0" defaultTableStyle="TableStyleMedium2" defaultPivotStyle="PivotStyleLight16"/>
  <colors>
    <mruColors>
      <color rgb="FFAFD3DA"/>
      <color rgb="FF639796"/>
      <color rgb="FF80ACAB"/>
      <color rgb="FFCFE5E9"/>
      <color rgb="FFD9D9D9"/>
      <color rgb="FFCBE2E7"/>
      <color rgb="FF9CBEBD"/>
      <color rgb="FFF2F2F2"/>
      <color rgb="FF7AC4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ocumenttasks/documenttask1.xml><?xml version="1.0" encoding="utf-8"?>
<Tasks xmlns="http://schemas.microsoft.com/office/tasks/2019/documenttasks">
  <Task id="{A4F2810B-31A0-46E2-906B-18F64CC21343}">
    <Anchor>
      <Comment id="{68A9C56E-8788-4BC8-9CF9-4A41A520BAAF}"/>
    </Anchor>
    <History>
      <Event time="2024-02-22T18:44:11.94" id="{B27DB23B-C79F-4454-ABCB-AEA17037B0EB}">
        <Attribution userId="S::leonej@hpd.nyc.gov::9a5ce7cc-dc7c-4a56-a1ca-675bac914b76" userName="Leone, Jennifer (HPD)" userProvider="AD"/>
        <Anchor>
          <Comment id="{68A9C56E-8788-4BC8-9CF9-4A41A520BAAF}"/>
        </Anchor>
        <Create/>
      </Event>
      <Event time="2024-02-22T18:44:11.94" id="{4FA76269-38FA-4BF0-8E49-D5D72F5CD526}">
        <Attribution userId="S::leonej@hpd.nyc.gov::9a5ce7cc-dc7c-4a56-a1ca-675bac914b76" userName="Leone, Jennifer (HPD)" userProvider="AD"/>
        <Anchor>
          <Comment id="{68A9C56E-8788-4BC8-9CF9-4A41A520BAAF}"/>
        </Anchor>
        <Assign userId="S::LuciG@hpd.nyc.gov::805ec49f-a2da-4399-ba65-66abff0cc839" userName="Luci, Giulia (HPD)" userProvider="AD"/>
      </Event>
      <Event time="2024-02-22T18:44:11.94" id="{85F7FE61-6D16-4A86-8C1B-998685986E1B}">
        <Attribution userId="S::leonej@hpd.nyc.gov::9a5ce7cc-dc7c-4a56-a1ca-675bac914b76" userName="Leone, Jennifer (HPD)" userProvider="AD"/>
        <Anchor>
          <Comment id="{68A9C56E-8788-4BC8-9CF9-4A41A520BAAF}"/>
        </Anchor>
        <SetTitle title="@Luci, Giulia (HPD) Have they done building electrification?"/>
      </Event>
    </History>
  </Task>
  <Task id="{35C0D56E-66D1-4B7F-8695-BD7E92B8DB7B}">
    <Anchor>
      <Comment id="{BFCCA023-72A6-4084-BBEB-764D900FB795}"/>
    </Anchor>
    <History>
      <Event time="2024-02-22T18:45:34.79" id="{D5598A82-0993-4A05-BE56-F7938F9EBAB8}">
        <Attribution userId="S::leonej@hpd.nyc.gov::9a5ce7cc-dc7c-4a56-a1ca-675bac914b76" userName="Leone, Jennifer (HPD)" userProvider="AD"/>
        <Anchor>
          <Comment id="{BFCCA023-72A6-4084-BBEB-764D900FB795}"/>
        </Anchor>
        <Create/>
      </Event>
      <Event time="2024-02-22T18:45:34.79" id="{048BD030-BFAD-4CA9-854F-8B7FFF9142DB}">
        <Attribution userId="S::leonej@hpd.nyc.gov::9a5ce7cc-dc7c-4a56-a1ca-675bac914b76" userName="Leone, Jennifer (HPD)" userProvider="AD"/>
        <Anchor>
          <Comment id="{BFCCA023-72A6-4084-BBEB-764D900FB795}"/>
        </Anchor>
        <Assign userId="S::LuciG@hpd.nyc.gov::805ec49f-a2da-4399-ba65-66abff0cc839" userName="Luci, Giulia (HPD)" userProvider="AD"/>
      </Event>
      <Event time="2024-02-22T18:45:34.79" id="{B4F22A4C-2523-42A2-AB28-53064AB619EE}">
        <Attribution userId="S::leonej@hpd.nyc.gov::9a5ce7cc-dc7c-4a56-a1ca-675bac914b76" userName="Leone, Jennifer (HPD)" userProvider="AD"/>
        <Anchor>
          <Comment id="{BFCCA023-72A6-4084-BBEB-764D900FB795}"/>
        </Anchor>
        <SetTitle title="@Luci, Giulia (HPD) should we add design &quot;Guidelines&quot; waivers for clarity?"/>
      </Event>
    </History>
  </Task>
</Tasks>
</file>

<file path=xl/documenttasks/documenttask2.xml><?xml version="1.0" encoding="utf-8"?>
<Tasks xmlns="http://schemas.microsoft.com/office/tasks/2019/documenttasks">
  <Task id="{BCAFF32F-5944-4713-92F6-9B05CE0C9EE7}">
    <Anchor>
      <Comment id="{F6ADC097-083C-4206-913B-7D33AE0BBBAF}"/>
    </Anchor>
    <History>
      <Event time="2024-02-22T18:41:46.15" id="{644D5989-8EA0-4AD3-BE61-648CF25906B6}">
        <Attribution userId="S::leonej@hpd.nyc.gov::9a5ce7cc-dc7c-4a56-a1ca-675bac914b76" userName="Leone, Jennifer (HPD)" userProvider="AD"/>
        <Anchor>
          <Comment id="{F6ADC097-083C-4206-913B-7D33AE0BBBAF}"/>
        </Anchor>
        <Create/>
      </Event>
      <Event time="2024-02-22T18:41:46.15" id="{58B8EBC8-7F47-45BE-80D6-E57D9E6405E4}">
        <Attribution userId="S::leonej@hpd.nyc.gov::9a5ce7cc-dc7c-4a56-a1ca-675bac914b76" userName="Leone, Jennifer (HPD)" userProvider="AD"/>
        <Anchor>
          <Comment id="{F6ADC097-083C-4206-913B-7D33AE0BBBAF}"/>
        </Anchor>
        <Assign userId="S::LuciG@hpd.nyc.gov::805ec49f-a2da-4399-ba65-66abff0cc839" userName="Luci, Giulia (HPD)" userProvider="AD"/>
      </Event>
      <Event time="2024-02-22T18:41:46.15" id="{7A09C203-9CC5-4729-BA58-4A06DE1FFBEE}">
        <Attribution userId="S::leonej@hpd.nyc.gov::9a5ce7cc-dc7c-4a56-a1ca-675bac914b76" userName="Leone, Jennifer (HPD)" userProvider="AD"/>
        <Anchor>
          <Comment id="{F6ADC097-083C-4206-913B-7D33AE0BBBAF}"/>
        </Anchor>
        <SetTitle title="@Luci, Giulia (HPD) should this say for expedited, &quot;ONLY submit for milestones 4 &amp; 5?&quot;"/>
      </Event>
    </History>
  </Task>
</Task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457200</xdr:colOff>
          <xdr:row>29</xdr:row>
          <xdr:rowOff>0</xdr:rowOff>
        </xdr:from>
        <xdr:to>
          <xdr:col>8</xdr:col>
          <xdr:colOff>47625</xdr:colOff>
          <xdr:row>30</xdr:row>
          <xdr:rowOff>19050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7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457200</xdr:colOff>
          <xdr:row>30</xdr:row>
          <xdr:rowOff>0</xdr:rowOff>
        </xdr:from>
        <xdr:to>
          <xdr:col>8</xdr:col>
          <xdr:colOff>47625</xdr:colOff>
          <xdr:row>31</xdr:row>
          <xdr:rowOff>28575</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7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457200</xdr:colOff>
          <xdr:row>30</xdr:row>
          <xdr:rowOff>0</xdr:rowOff>
        </xdr:from>
        <xdr:to>
          <xdr:col>8</xdr:col>
          <xdr:colOff>47625</xdr:colOff>
          <xdr:row>31</xdr:row>
          <xdr:rowOff>19050</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07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ersonal\heoj_hpd_nyc_gov\Documents\072122\Copy%2520of%2520Copy%2520of%2520Blank_ScopeCostForm_MasterFormat_V3.3_03112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yco365-my.sharepoint.com/personal/heoj_hpd_nyc_gov/Documents/072122/Copy%20of%20Copy%20of%20Blank_ScopeCostForm_MasterFormat_V3.3_03112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57765EE8\Blank_ScopeCostForm_MasterFormat_V3.3_0311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sheetName val="SUMMARY"/>
      <sheetName val="Cost Summary"/>
      <sheetName val="IMMEDIATE NEEDS"/>
      <sheetName val="DivData"/>
      <sheetName val="MenuData"/>
      <sheetName val="Unit_cost_data"/>
      <sheetName val="DivDataCopy"/>
      <sheetName val="IN-Scope"/>
      <sheetName val="MAINT. ITEMS"/>
      <sheetName val="HVAC"/>
      <sheetName val="GreenScope"/>
      <sheetName val="EEWC"/>
      <sheetName val="AI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sheetName val="SUMMARY"/>
      <sheetName val="Cost Summary"/>
      <sheetName val="IMMEDIATE NEEDS"/>
      <sheetName val="DivData"/>
      <sheetName val="MenuData"/>
      <sheetName val="Unit_cost_data"/>
      <sheetName val="DivDataCopy"/>
      <sheetName val="IN-Scope"/>
      <sheetName val="MAINT. ITEMS"/>
      <sheetName val="HVAC"/>
      <sheetName val="GreenScope"/>
      <sheetName val="EEWC"/>
      <sheetName val="AI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sheetName val="SUMMARY"/>
      <sheetName val="Cost Summary"/>
      <sheetName val="IMMEDIATE NEEDS"/>
      <sheetName val="DivData"/>
      <sheetName val="MenuData"/>
      <sheetName val="Unit_cost_data"/>
      <sheetName val="DivDataCopy"/>
      <sheetName val="IN-Scope"/>
      <sheetName val="MAINT. ITEMS"/>
      <sheetName val="HVAC"/>
      <sheetName val="GreenScope"/>
      <sheetName val="EEWC"/>
      <sheetName val="AI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Luci, Giulia (HPD)" id="{3344B241-C9BF-4E19-B17F-BBA53F7FD218}" userId="LuciG@hpd.nyc.gov" providerId="PeoplePicker"/>
  <person displayName="Leone, Jennifer (HPD)" id="{C21BBDA1-E64A-4F63-A0B2-EB9E4C74B35A}" userId="LeoneJ@hpd.nyc.gov" providerId="PeoplePicker"/>
  <person displayName="Reid-Harris, Jasmine (HPD)" id="{8DA7B759-4092-4C80-B2E9-8B4B06EAFBCA}" userId="HarrisJa@hpd.nyc.gov" providerId="PeoplePicker"/>
  <person displayName="Luci, Giulia (HPD)" id="{16AD2B40-B6D2-468C-8CF5-2EE12CEACB9A}" userId="S::LuciG@hpd.nyc.gov::805ec49f-a2da-4399-ba65-66abff0cc839" providerId="AD"/>
  <person displayName="Leone, Jennifer (HPD)" id="{067C6B27-EDDF-4A97-98B6-B116F5DA99DE}" userId="S::leonej@hpd.nyc.gov::9a5ce7cc-dc7c-4a56-a1ca-675bac914b76" providerId="AD"/>
  <person displayName="Reid-Harris, Jasmine (HPD)" id="{58D73877-AE33-49DF-A803-DCC2D31FD394}" userId="S::harrisja@hpd.nyc.gov::55232459-022a-40a9-a98f-38dd715c2d9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6" dT="2024-02-22T18:44:11.98" personId="{067C6B27-EDDF-4A97-98B6-B116F5DA99DE}" id="{68A9C56E-8788-4BC8-9CF9-4A41A520BAAF}">
    <text xml:space="preserve">@Luci, Giulia (HPD) Have they done building electrification? </text>
    <mentions>
      <mention mentionpersonId="{3344B241-C9BF-4E19-B17F-BBA53F7FD218}" mentionId="{3221BDF5-DD96-47D5-AA38-303552FFAF2A}" startIndex="0" length="19"/>
    </mentions>
  </threadedComment>
  <threadedComment ref="C16" dT="2024-02-22T19:13:33.66" personId="{16AD2B40-B6D2-468C-8CF5-2EE12CEACB9A}" id="{F459BBC8-2903-4184-A614-00E059DCEFD0}" parentId="{68A9C56E-8788-4BC8-9CF9-4A41A520BAAF}">
    <text>@Leone, Jennifer (HPD) check B16.</text>
    <mentions>
      <mention mentionpersonId="{C21BBDA1-E64A-4F63-A0B2-EB9E4C74B35A}" mentionId="{1F3F58AF-0F07-4F2F-9FFA-BA3935FE3358}" startIndex="0" length="22"/>
    </mentions>
  </threadedComment>
  <threadedComment ref="B37" dT="2024-02-22T18:44:53.95" personId="{067C6B27-EDDF-4A97-98B6-B116F5DA99DE}" id="{F3304B35-CF8D-4BDF-960E-04BB3B6DEB70}" done="1">
    <text>@Luci, Giulia (HPD) "added "per the Design Guidelines"</text>
    <mentions>
      <mention mentionpersonId="{3344B241-C9BF-4E19-B17F-BBA53F7FD218}" mentionId="{1C50B97C-E48F-4CD5-A599-1AAF67B0E69B}" startIndex="0" length="19"/>
    </mentions>
  </threadedComment>
  <threadedComment ref="B37" dT="2024-02-22T19:17:01.54" personId="{16AD2B40-B6D2-468C-8CF5-2EE12CEACB9A}" id="{6D161D3A-7461-4B5A-85B5-169A40B748AB}" parentId="{F3304B35-CF8D-4BDF-960E-04BB3B6DEB70}">
    <text>@Leone, Jennifer (HPD) done. I'm doing these edits in the Preservation workbook too.</text>
    <mentions>
      <mention mentionpersonId="{C21BBDA1-E64A-4F63-A0B2-EB9E4C74B35A}" mentionId="{8535D0E7-21FF-4AE2-82C7-09378D0ABD91}" startIndex="0" length="22"/>
    </mentions>
  </threadedComment>
  <threadedComment ref="B39" dT="2024-02-22T18:45:34.88" personId="{067C6B27-EDDF-4A97-98B6-B116F5DA99DE}" id="{BFCCA023-72A6-4084-BBEB-764D900FB795}" done="1">
    <text>@Luci, Giulia (HPD) should we add design "Guidelines" waivers for clarity?</text>
    <mentions>
      <mention mentionpersonId="{3344B241-C9BF-4E19-B17F-BBA53F7FD218}" mentionId="{9D0C0C04-5562-4C35-9CDC-A11C7EC2B1AF}" startIndex="0" length="19"/>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B1" dT="2024-02-22T19:08:41.98" personId="{16AD2B40-B6D2-468C-8CF5-2EE12CEACB9A}" id="{6A88CEFE-72EE-4081-808F-7C908FE3C59A}">
    <text>@Leone, Jennifer (HPD) @Reid-Harris, Jasmine (HPD) can we delete this tab if we all agree about merging milestones 3 and 4?</text>
    <mentions>
      <mention mentionpersonId="{C21BBDA1-E64A-4F63-A0B2-EB9E4C74B35A}" mentionId="{715AF04C-F2F7-4046-B648-A7379300F428}" startIndex="0" length="22"/>
      <mention mentionpersonId="{8DA7B759-4092-4C80-B2E9-8B4B06EAFBCA}" mentionId="{099BE973-7DA1-4D53-AFC6-0ADB30E86E1D}" startIndex="23" length="27"/>
    </mentions>
  </threadedComment>
  <threadedComment ref="B1" dT="2024-02-22T19:17:18.33" personId="{58D73877-AE33-49DF-A803-DCC2D31FD394}" id="{72A03946-0697-47C3-9EBE-BAF459BC3AC4}" parentId="{6A88CEFE-72EE-4081-808F-7C908FE3C59A}">
    <text>sounds good to me</text>
  </threadedComment>
  <threadedComment ref="L4" dT="2024-02-22T18:41:46.19" personId="{067C6B27-EDDF-4A97-98B6-B116F5DA99DE}" id="{F6ADC097-083C-4206-913B-7D33AE0BBBAF}">
    <text>@Luci, Giulia (HPD) should this say for expedited, "ONLY submit for milestones 4 &amp; 5?"</text>
    <mentions>
      <mention mentionpersonId="{3344B241-C9BF-4E19-B17F-BBA53F7FD218}" mentionId="{54EA8DF1-70C1-413A-8F91-41F4B207AC3B}" startIndex="0" length="19"/>
    </mentions>
  </threadedComment>
  <threadedComment ref="L4" dT="2024-02-22T19:07:45.54" personId="{16AD2B40-B6D2-468C-8CF5-2EE12CEACB9A}" id="{3D3842A9-662D-433C-B5D7-810A08A7675F}" parentId="{F6ADC097-083C-4206-913B-7D33AE0BBBAF}">
    <text>@Leone, Jennifer (HPD) look at the NEW COVERSHEET</text>
    <mentions>
      <mention mentionpersonId="{C21BBDA1-E64A-4F63-A0B2-EB9E4C74B35A}" mentionId="{D502E899-AA65-4DAD-ADC6-DE53CF50F4CA}" startIndex="0" length="22"/>
    </mentions>
  </threadedComment>
  <threadedComment ref="Q4" dT="2024-02-22T18:42:26.79" personId="{067C6B27-EDDF-4A97-98B6-B116F5DA99DE}" id="{0257E4B6-1377-4E55-8E65-40EBF3617BF7}">
    <text>@Luci, Giulia (HPD) add "include the EGC tab"</text>
    <mentions>
      <mention mentionpersonId="{3344B241-C9BF-4E19-B17F-BBA53F7FD218}" mentionId="{04EA1BEB-1FEB-4EAC-BBB0-37626708B030}" startIndex="0" length="19"/>
    </mentions>
  </threadedComment>
  <threadedComment ref="Q4" dT="2024-02-22T19:07:48.29" personId="{16AD2B40-B6D2-468C-8CF5-2EE12CEACB9A}" id="{DE523018-1303-48F2-9312-7A01F140A289}" parentId="{0257E4B6-1377-4E55-8E65-40EBF3617BF7}">
    <text>@Leone, Jennifer (HPD)  look at the NEW COVERSHEET</text>
    <mentions>
      <mention mentionpersonId="{C21BBDA1-E64A-4F63-A0B2-EB9E4C74B35A}" mentionId="{5A1ACC2B-A88F-4AA0-8F49-61B51812E4F1}" startIndex="0" length="22"/>
    </mentions>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mailto:greencommunities@hpd.nyc.gov?subject=Design%20Guidelines%20Questions" TargetMode="External"/><Relationship Id="rId3" Type="http://schemas.openxmlformats.org/officeDocument/2006/relationships/hyperlink" Target="https://www.nyc.gov/site/hpd/services-and-information/blds.page" TargetMode="External"/><Relationship Id="rId7" Type="http://schemas.openxmlformats.org/officeDocument/2006/relationships/hyperlink" Target="https://www.nyc.gov/site/hpd/services-and-information/enterprise-green-communities-criteria-egcc.page" TargetMode="External"/><Relationship Id="rId12" Type="http://schemas.openxmlformats.org/officeDocument/2006/relationships/printerSettings" Target="../printerSettings/printerSettings1.bin"/><Relationship Id="rId2" Type="http://schemas.openxmlformats.org/officeDocument/2006/relationships/hyperlink" Target="https://www.nyc.gov/site/hpd/services-and-information/hpd-heating-policy.page" TargetMode="External"/><Relationship Id="rId1" Type="http://schemas.openxmlformats.org/officeDocument/2006/relationships/hyperlink" Target="https://www.nyc.gov/site/hpd/services-and-information/new-construction-design.page" TargetMode="External"/><Relationship Id="rId6" Type="http://schemas.openxmlformats.org/officeDocument/2006/relationships/hyperlink" Target="mailto:resiliency@hpd.nyc.gov" TargetMode="External"/><Relationship Id="rId11" Type="http://schemas.openxmlformats.org/officeDocument/2006/relationships/hyperlink" Target="https://www.nyc.gov/site/hpd/services-and-information/underwriting-electric-high-performance-buildings.page" TargetMode="External"/><Relationship Id="rId5" Type="http://schemas.openxmlformats.org/officeDocument/2006/relationships/hyperlink" Target="mailto:blds.contact@hpd.nyc.gov" TargetMode="External"/><Relationship Id="rId10" Type="http://schemas.openxmlformats.org/officeDocument/2006/relationships/hyperlink" Target="mailto:resiliency@hpd.nyc.gov?subject=Design%20Guidelines%20Questions" TargetMode="External"/><Relationship Id="rId4" Type="http://schemas.openxmlformats.org/officeDocument/2006/relationships/hyperlink" Target="mailto:sustainability@hpd.nyc.gov?subject=Design%20Guidelines%20Questions" TargetMode="External"/><Relationship Id="rId9" Type="http://schemas.openxmlformats.org/officeDocument/2006/relationships/hyperlink" Target="mailto:blds.contact@hpd.nyc.gov?subject=Design%20Guidelines%20Question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nyc.gov/site/dep/water/stormwater-permits.page" TargetMode="External"/><Relationship Id="rId1" Type="http://schemas.openxmlformats.org/officeDocument/2006/relationships/hyperlink" Target="https://www.nyc.gov/site/hpd/services-and-information/underwriting-electric-high-performance-buildings.pag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www.nyc.gov/assets/hpd/downloads/pdfs/services/hpd-tenant-paid-heat-policy.pdf" TargetMode="External"/><Relationship Id="rId13" Type="http://schemas.openxmlformats.org/officeDocument/2006/relationships/hyperlink" Target="https://www.nyc.gov/assets/hpd/downloads/pdfs/services/hpd-solar-technical-requirements.pdf" TargetMode="External"/><Relationship Id="rId3" Type="http://schemas.openxmlformats.org/officeDocument/2006/relationships/hyperlink" Target="chrome-extension://efaidnbmnnnibpcajpcglclefindmkaj/https:/www.nyc.gov/assets/sustainability/downloads/pdf/publications/CRDG-4-1-May-2022.pdf" TargetMode="External"/><Relationship Id="rId7" Type="http://schemas.openxmlformats.org/officeDocument/2006/relationships/hyperlink" Target="https://nyc-csg-web.csc.nycnet/site/hpd/services-and-information/underwriting-electric-high-performance-buildings.page" TargetMode="External"/><Relationship Id="rId12" Type="http://schemas.openxmlformats.org/officeDocument/2006/relationships/hyperlink" Target="https://www.nyc.gov/site/hpd/services-and-information/solar-where-feasible.page" TargetMode="External"/><Relationship Id="rId2" Type="http://schemas.openxmlformats.org/officeDocument/2006/relationships/hyperlink" Target="https://www.nyc.gov/site/hpd/services-and-information/hpd-heating-policy.page" TargetMode="External"/><Relationship Id="rId1" Type="http://schemas.openxmlformats.org/officeDocument/2006/relationships/hyperlink" Target="https://www.nyc.gov/site/hpd/services-and-information/underwriting-electric-high-performance-buildings.page" TargetMode="External"/><Relationship Id="rId6" Type="http://schemas.openxmlformats.org/officeDocument/2006/relationships/hyperlink" Target="https://www.nychdc.com/sites/default/files/2023-07/NYC%20HDC%20Benchmarking%20Software%20Provider%20RFQ.pdf" TargetMode="External"/><Relationship Id="rId11" Type="http://schemas.openxmlformats.org/officeDocument/2006/relationships/hyperlink" Target="https://www.nyc.gov/assets/hpd/downloads/pdfs/services/heat-pump-water-heater-technical-requirements.pdf" TargetMode="External"/><Relationship Id="rId5" Type="http://schemas.openxmlformats.org/officeDocument/2006/relationships/hyperlink" Target="https://www.nyc.gov/site/hpd/services-and-information/benchmarking-protocol.page" TargetMode="External"/><Relationship Id="rId15" Type="http://schemas.openxmlformats.org/officeDocument/2006/relationships/printerSettings" Target="../printerSettings/printerSettings5.bin"/><Relationship Id="rId10" Type="http://schemas.openxmlformats.org/officeDocument/2006/relationships/hyperlink" Target="https://www.nyc.gov/site/hpd/services-and-information/new-construction-design.page" TargetMode="External"/><Relationship Id="rId4" Type="http://schemas.openxmlformats.org/officeDocument/2006/relationships/hyperlink" Target="https://www.nychdc.com/sites/default/files/2023-05/2023%20All-Electric%20M%26O-FINAL.pdf" TargetMode="External"/><Relationship Id="rId9" Type="http://schemas.openxmlformats.org/officeDocument/2006/relationships/hyperlink" Target="https://solar1.org/" TargetMode="External"/><Relationship Id="rId14" Type="http://schemas.openxmlformats.org/officeDocument/2006/relationships/hyperlink" Target="https://www.nyc.gov/site/dsny/collection/residents/curbside-composting.page"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resiliency@hpd.nyc.gov" TargetMode="External"/><Relationship Id="rId1" Type="http://schemas.openxmlformats.org/officeDocument/2006/relationships/hyperlink" Target="mailto:sustainability@hpd.nyc.gov"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8.bin"/><Relationship Id="rId1" Type="http://schemas.openxmlformats.org/officeDocument/2006/relationships/hyperlink" Target="https://www.nyc.gov/site/hpd/services-and-information/enterprise-green-communities-criteria-egcc.page"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8" Type="http://schemas.openxmlformats.org/officeDocument/2006/relationships/hyperlink" Target="mailto:resiliency@hpd.nyc.gov" TargetMode="External"/><Relationship Id="rId13" Type="http://schemas.openxmlformats.org/officeDocument/2006/relationships/hyperlink" Target="https://www.nyc.gov/site/hpd/services-and-information/underwriting-electric-high-performance-buildings.page" TargetMode="External"/><Relationship Id="rId18" Type="http://schemas.microsoft.com/office/2019/04/relationships/documenttask" Target="../documenttasks/documenttask2.xml"/><Relationship Id="rId3" Type="http://schemas.openxmlformats.org/officeDocument/2006/relationships/hyperlink" Target="https://www.nyc.gov/site/hpd/services-and-information/future-housing-initiative.page" TargetMode="External"/><Relationship Id="rId7" Type="http://schemas.openxmlformats.org/officeDocument/2006/relationships/hyperlink" Target="mailto:blds.contact@hpd.nyc.gov" TargetMode="External"/><Relationship Id="rId12" Type="http://schemas.openxmlformats.org/officeDocument/2006/relationships/hyperlink" Target="mailto:resiliency@hpd.nyc.gov?subject=Design%20Guidelines%20Questions" TargetMode="External"/><Relationship Id="rId17" Type="http://schemas.microsoft.com/office/2017/10/relationships/threadedComment" Target="../threadedComments/threadedComment2.xml"/><Relationship Id="rId2" Type="http://schemas.openxmlformats.org/officeDocument/2006/relationships/hyperlink" Target="https://www.nyc.gov/site/hpd/services-and-information/ll97-guidance-for-affordable-housing.page" TargetMode="External"/><Relationship Id="rId16" Type="http://schemas.openxmlformats.org/officeDocument/2006/relationships/comments" Target="../comments2.xml"/><Relationship Id="rId1" Type="http://schemas.openxmlformats.org/officeDocument/2006/relationships/hyperlink" Target="https://www.nyc.gov/site/hpd/services-and-information/new-construction-design.page" TargetMode="External"/><Relationship Id="rId6" Type="http://schemas.openxmlformats.org/officeDocument/2006/relationships/hyperlink" Target="mailto:greencommunities@hpd.nyc.gov" TargetMode="External"/><Relationship Id="rId11" Type="http://schemas.openxmlformats.org/officeDocument/2006/relationships/hyperlink" Target="mailto:blds.contact@hpd.nyc.gov?subject=Design%20Guidelines%20Questions" TargetMode="External"/><Relationship Id="rId5" Type="http://schemas.openxmlformats.org/officeDocument/2006/relationships/hyperlink" Target="https://www.nyc.gov/site/hpd/services-and-information/blds.page" TargetMode="External"/><Relationship Id="rId15" Type="http://schemas.openxmlformats.org/officeDocument/2006/relationships/vmlDrawing" Target="../drawings/vmlDrawing3.vml"/><Relationship Id="rId10" Type="http://schemas.openxmlformats.org/officeDocument/2006/relationships/hyperlink" Target="mailto:greencommunities@hpd.nyc.gov?subject=Design%20Guidelines%20Questions" TargetMode="External"/><Relationship Id="rId4" Type="http://schemas.openxmlformats.org/officeDocument/2006/relationships/hyperlink" Target="https://www.nyc.gov/site/hpd/services-and-information/hpd-heating-policy.page" TargetMode="External"/><Relationship Id="rId9" Type="http://schemas.openxmlformats.org/officeDocument/2006/relationships/hyperlink" Target="https://www.nyc.gov/site/hpd/services-and-information/enterprise-green-communities-criteria-egcc.page" TargetMode="External"/><Relationship Id="rId1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8D4B1-F7AC-4EC1-BF3E-224B7B908278}">
  <sheetPr>
    <tabColor rgb="FFF37447"/>
    <pageSetUpPr fitToPage="1"/>
  </sheetPr>
  <dimension ref="A1:AF32"/>
  <sheetViews>
    <sheetView showGridLines="0" tabSelected="1" zoomScaleNormal="100" workbookViewId="0">
      <pane ySplit="1" topLeftCell="A2" activePane="bottomLeft" state="frozen"/>
      <selection activeCell="J1" sqref="J1"/>
      <selection pane="bottomLeft"/>
    </sheetView>
  </sheetViews>
  <sheetFormatPr defaultColWidth="9.140625" defaultRowHeight="14.25"/>
  <cols>
    <col min="1" max="1" width="5.5703125" style="37" customWidth="1"/>
    <col min="2" max="5" width="8.7109375" style="37" customWidth="1"/>
    <col min="6" max="6" width="3.7109375" style="37" customWidth="1"/>
    <col min="7" max="10" width="8.7109375" style="37" customWidth="1"/>
    <col min="11" max="11" width="3.7109375" style="37" customWidth="1"/>
    <col min="12" max="19" width="8.7109375" style="37" customWidth="1"/>
    <col min="20" max="20" width="3.7109375" style="37" customWidth="1"/>
    <col min="21" max="24" width="8.7109375" style="37" customWidth="1"/>
    <col min="25" max="25" width="5.5703125" style="37" customWidth="1"/>
    <col min="26" max="16384" width="9.140625" style="37"/>
  </cols>
  <sheetData>
    <row r="1" spans="1:32" ht="35.1" customHeight="1">
      <c r="A1" s="62"/>
      <c r="B1" s="588" t="s">
        <v>0</v>
      </c>
      <c r="C1" s="589"/>
      <c r="D1" s="589"/>
      <c r="E1" s="589"/>
      <c r="F1" s="589"/>
      <c r="G1" s="589"/>
      <c r="H1" s="589"/>
      <c r="I1" s="589"/>
      <c r="J1" s="589"/>
      <c r="K1" s="589"/>
      <c r="L1" s="589"/>
      <c r="M1" s="589"/>
      <c r="N1" s="589"/>
      <c r="O1" s="589"/>
      <c r="P1" s="589"/>
      <c r="Q1" s="589"/>
      <c r="R1" s="589"/>
      <c r="S1" s="589"/>
      <c r="T1" s="589"/>
      <c r="U1" s="589"/>
      <c r="V1" s="589"/>
      <c r="W1" s="589"/>
      <c r="X1" s="589"/>
      <c r="Y1" s="59"/>
    </row>
    <row r="2" spans="1:32" s="15" customFormat="1" ht="30" customHeight="1">
      <c r="A2" s="63"/>
      <c r="B2" s="590" t="s">
        <v>1</v>
      </c>
      <c r="C2" s="591"/>
      <c r="D2" s="591"/>
      <c r="E2" s="591"/>
      <c r="F2" s="591"/>
      <c r="G2" s="591"/>
      <c r="H2" s="591"/>
      <c r="I2" s="591"/>
      <c r="J2" s="591"/>
      <c r="K2" s="591"/>
      <c r="L2" s="591"/>
      <c r="M2" s="591"/>
      <c r="N2" s="591"/>
      <c r="O2" s="591"/>
      <c r="P2" s="591"/>
      <c r="Q2" s="591"/>
      <c r="R2" s="591"/>
      <c r="S2" s="591"/>
      <c r="T2" s="591"/>
      <c r="U2" s="591"/>
      <c r="V2" s="591"/>
      <c r="W2" s="591"/>
      <c r="X2" s="591"/>
      <c r="Y2" s="60"/>
    </row>
    <row r="3" spans="1:32" s="1" customFormat="1" ht="30" customHeight="1">
      <c r="A3" s="71"/>
      <c r="B3" s="205" t="s">
        <v>2</v>
      </c>
      <c r="C3" s="74"/>
      <c r="D3" s="74"/>
      <c r="E3" s="74"/>
      <c r="F3" s="71"/>
      <c r="G3" s="71"/>
      <c r="H3" s="71"/>
      <c r="I3" s="71"/>
      <c r="J3" s="71"/>
      <c r="K3" s="71"/>
      <c r="L3" s="612"/>
      <c r="M3" s="612"/>
      <c r="N3" s="612"/>
      <c r="O3" s="612"/>
      <c r="P3" s="612"/>
      <c r="Q3" s="612"/>
      <c r="R3" s="612"/>
      <c r="S3" s="612"/>
      <c r="T3" s="71"/>
      <c r="U3" s="71"/>
      <c r="V3" s="71"/>
      <c r="W3" s="71"/>
      <c r="X3" s="71"/>
      <c r="Y3" s="71"/>
    </row>
    <row r="4" spans="1:32" s="15" customFormat="1" ht="15" customHeight="1">
      <c r="A4" s="60"/>
      <c r="B4" s="617" t="s">
        <v>3</v>
      </c>
      <c r="C4" s="618"/>
      <c r="D4" s="618"/>
      <c r="E4" s="619"/>
      <c r="F4" s="65"/>
      <c r="G4" s="626" t="s">
        <v>4</v>
      </c>
      <c r="H4" s="627"/>
      <c r="I4" s="627"/>
      <c r="J4" s="628"/>
      <c r="K4" s="65"/>
      <c r="L4" s="613" t="s">
        <v>5</v>
      </c>
      <c r="M4" s="614"/>
      <c r="N4" s="614"/>
      <c r="O4" s="614"/>
      <c r="P4" s="614"/>
      <c r="Q4" s="614"/>
      <c r="R4" s="614"/>
      <c r="S4" s="615"/>
      <c r="T4" s="65"/>
      <c r="U4" s="595" t="s">
        <v>6</v>
      </c>
      <c r="V4" s="596"/>
      <c r="W4" s="596"/>
      <c r="X4" s="597"/>
      <c r="Y4" s="60"/>
    </row>
    <row r="5" spans="1:32" s="15" customFormat="1" ht="23.1" customHeight="1">
      <c r="A5" s="60"/>
      <c r="B5" s="620"/>
      <c r="C5" s="621"/>
      <c r="D5" s="621"/>
      <c r="E5" s="622"/>
      <c r="F5" s="65"/>
      <c r="G5" s="629"/>
      <c r="H5" s="630"/>
      <c r="I5" s="630"/>
      <c r="J5" s="631"/>
      <c r="K5" s="65"/>
      <c r="L5" s="635" t="s">
        <v>7</v>
      </c>
      <c r="M5" s="636"/>
      <c r="N5" s="636"/>
      <c r="O5" s="637"/>
      <c r="P5" s="644" t="s">
        <v>8</v>
      </c>
      <c r="Q5" s="645"/>
      <c r="R5" s="645"/>
      <c r="S5" s="646"/>
      <c r="T5" s="65"/>
      <c r="U5" s="598"/>
      <c r="V5" s="599"/>
      <c r="W5" s="599"/>
      <c r="X5" s="600"/>
      <c r="Y5" s="60"/>
      <c r="AF5" s="241"/>
    </row>
    <row r="6" spans="1:32" s="15" customFormat="1" ht="23.1" customHeight="1">
      <c r="A6" s="60"/>
      <c r="B6" s="620"/>
      <c r="C6" s="621"/>
      <c r="D6" s="621"/>
      <c r="E6" s="622"/>
      <c r="F6" s="65"/>
      <c r="G6" s="629"/>
      <c r="H6" s="630"/>
      <c r="I6" s="630"/>
      <c r="J6" s="631"/>
      <c r="K6" s="65"/>
      <c r="L6" s="638"/>
      <c r="M6" s="639"/>
      <c r="N6" s="639"/>
      <c r="O6" s="640"/>
      <c r="P6" s="647"/>
      <c r="Q6" s="648"/>
      <c r="R6" s="648"/>
      <c r="S6" s="649"/>
      <c r="T6" s="65"/>
      <c r="U6" s="598"/>
      <c r="V6" s="599"/>
      <c r="W6" s="599"/>
      <c r="X6" s="600"/>
      <c r="Y6" s="60"/>
    </row>
    <row r="7" spans="1:32" s="15" customFormat="1" ht="23.1" customHeight="1">
      <c r="A7" s="60"/>
      <c r="B7" s="620"/>
      <c r="C7" s="621"/>
      <c r="D7" s="621"/>
      <c r="E7" s="622"/>
      <c r="F7" s="65"/>
      <c r="G7" s="629"/>
      <c r="H7" s="630"/>
      <c r="I7" s="630"/>
      <c r="J7" s="631"/>
      <c r="K7" s="65"/>
      <c r="L7" s="638"/>
      <c r="M7" s="639"/>
      <c r="N7" s="639"/>
      <c r="O7" s="640"/>
      <c r="P7" s="647"/>
      <c r="Q7" s="648"/>
      <c r="R7" s="648"/>
      <c r="S7" s="649"/>
      <c r="T7" s="65"/>
      <c r="U7" s="598"/>
      <c r="V7" s="599"/>
      <c r="W7" s="599"/>
      <c r="X7" s="600"/>
      <c r="Y7" s="60"/>
    </row>
    <row r="8" spans="1:32" s="15" customFormat="1" ht="23.1" customHeight="1">
      <c r="A8" s="60"/>
      <c r="B8" s="620"/>
      <c r="C8" s="621"/>
      <c r="D8" s="621"/>
      <c r="E8" s="622"/>
      <c r="F8" s="65"/>
      <c r="G8" s="629"/>
      <c r="H8" s="630"/>
      <c r="I8" s="630"/>
      <c r="J8" s="631"/>
      <c r="K8" s="65"/>
      <c r="L8" s="638"/>
      <c r="M8" s="639"/>
      <c r="N8" s="639"/>
      <c r="O8" s="640"/>
      <c r="P8" s="647"/>
      <c r="Q8" s="648"/>
      <c r="R8" s="648"/>
      <c r="S8" s="649"/>
      <c r="T8" s="65"/>
      <c r="U8" s="598"/>
      <c r="V8" s="599"/>
      <c r="W8" s="599"/>
      <c r="X8" s="600"/>
      <c r="Y8" s="60"/>
    </row>
    <row r="9" spans="1:32" s="15" customFormat="1" ht="23.1" customHeight="1">
      <c r="A9" s="60"/>
      <c r="B9" s="620"/>
      <c r="C9" s="621"/>
      <c r="D9" s="621"/>
      <c r="E9" s="622"/>
      <c r="F9" s="65"/>
      <c r="G9" s="629"/>
      <c r="H9" s="630"/>
      <c r="I9" s="630"/>
      <c r="J9" s="631"/>
      <c r="K9" s="65"/>
      <c r="L9" s="638"/>
      <c r="M9" s="639"/>
      <c r="N9" s="639"/>
      <c r="O9" s="640"/>
      <c r="P9" s="647"/>
      <c r="Q9" s="648"/>
      <c r="R9" s="648"/>
      <c r="S9" s="649"/>
      <c r="T9" s="65"/>
      <c r="U9" s="598"/>
      <c r="V9" s="599"/>
      <c r="W9" s="599"/>
      <c r="X9" s="600"/>
      <c r="Y9" s="60"/>
    </row>
    <row r="10" spans="1:32" s="15" customFormat="1" ht="23.1" customHeight="1">
      <c r="A10" s="60"/>
      <c r="B10" s="620"/>
      <c r="C10" s="621"/>
      <c r="D10" s="621"/>
      <c r="E10" s="622"/>
      <c r="F10" s="65"/>
      <c r="G10" s="629"/>
      <c r="H10" s="630"/>
      <c r="I10" s="630"/>
      <c r="J10" s="631"/>
      <c r="K10" s="65"/>
      <c r="L10" s="638"/>
      <c r="M10" s="639"/>
      <c r="N10" s="639"/>
      <c r="O10" s="640"/>
      <c r="P10" s="647"/>
      <c r="Q10" s="648"/>
      <c r="R10" s="648"/>
      <c r="S10" s="649"/>
      <c r="T10" s="65"/>
      <c r="U10" s="598"/>
      <c r="V10" s="599"/>
      <c r="W10" s="599"/>
      <c r="X10" s="600"/>
      <c r="Y10" s="60"/>
    </row>
    <row r="11" spans="1:32" s="15" customFormat="1" ht="19.899999999999999" customHeight="1">
      <c r="A11" s="60"/>
      <c r="B11" s="620"/>
      <c r="C11" s="621"/>
      <c r="D11" s="621"/>
      <c r="E11" s="622"/>
      <c r="F11" s="65"/>
      <c r="G11" s="629"/>
      <c r="H11" s="630"/>
      <c r="I11" s="630"/>
      <c r="J11" s="631"/>
      <c r="K11" s="65"/>
      <c r="L11" s="638"/>
      <c r="M11" s="639"/>
      <c r="N11" s="639"/>
      <c r="O11" s="640"/>
      <c r="P11" s="647"/>
      <c r="Q11" s="648"/>
      <c r="R11" s="648"/>
      <c r="S11" s="649"/>
      <c r="T11" s="65"/>
      <c r="U11" s="598"/>
      <c r="V11" s="599"/>
      <c r="W11" s="599"/>
      <c r="X11" s="600"/>
      <c r="Y11" s="60"/>
    </row>
    <row r="12" spans="1:32" s="15" customFormat="1" ht="20.100000000000001" customHeight="1">
      <c r="A12" s="60"/>
      <c r="B12" s="623" t="s">
        <v>9</v>
      </c>
      <c r="C12" s="624"/>
      <c r="D12" s="624"/>
      <c r="E12" s="625"/>
      <c r="F12" s="65"/>
      <c r="G12" s="632" t="s">
        <v>10</v>
      </c>
      <c r="H12" s="633"/>
      <c r="I12" s="633"/>
      <c r="J12" s="634"/>
      <c r="K12" s="65"/>
      <c r="L12" s="641" t="s">
        <v>11</v>
      </c>
      <c r="M12" s="642"/>
      <c r="N12" s="642"/>
      <c r="O12" s="643"/>
      <c r="P12" s="592" t="s">
        <v>12</v>
      </c>
      <c r="Q12" s="593"/>
      <c r="R12" s="593"/>
      <c r="S12" s="594"/>
      <c r="T12" s="65"/>
      <c r="U12" s="601" t="s">
        <v>13</v>
      </c>
      <c r="V12" s="602"/>
      <c r="W12" s="602"/>
      <c r="X12" s="603"/>
      <c r="Y12" s="60"/>
    </row>
    <row r="13" spans="1:32" s="15" customFormat="1" ht="30" customHeight="1">
      <c r="A13" s="60"/>
      <c r="B13" s="616" t="s">
        <v>14</v>
      </c>
      <c r="C13" s="616"/>
      <c r="D13" s="616"/>
      <c r="E13" s="616"/>
      <c r="F13" s="616"/>
      <c r="G13" s="616"/>
      <c r="H13" s="616"/>
      <c r="I13" s="616"/>
      <c r="J13" s="616"/>
      <c r="K13" s="616"/>
      <c r="L13" s="616"/>
      <c r="M13" s="616"/>
      <c r="N13" s="616"/>
      <c r="O13" s="616"/>
      <c r="P13" s="616"/>
      <c r="Q13" s="616"/>
      <c r="R13" s="616"/>
      <c r="S13" s="616"/>
      <c r="T13" s="616"/>
      <c r="U13" s="616"/>
      <c r="V13" s="616"/>
      <c r="W13" s="616"/>
      <c r="X13" s="616"/>
      <c r="Y13" s="60"/>
    </row>
    <row r="14" spans="1:32" s="15" customFormat="1" ht="15" customHeight="1">
      <c r="A14" s="60"/>
      <c r="B14" s="141" t="s">
        <v>15</v>
      </c>
      <c r="C14" s="61"/>
      <c r="D14" s="145"/>
      <c r="E14" s="143" t="s">
        <v>16</v>
      </c>
      <c r="F14" s="142"/>
      <c r="G14" s="142"/>
      <c r="H14" s="60"/>
      <c r="I14" s="60"/>
      <c r="J14" s="60"/>
      <c r="K14" s="60"/>
      <c r="L14" s="60"/>
      <c r="M14" s="60"/>
      <c r="N14" s="60"/>
      <c r="O14" s="60"/>
      <c r="P14" s="60"/>
      <c r="Q14" s="60"/>
      <c r="R14" s="60"/>
      <c r="S14" s="60"/>
      <c r="T14" s="60"/>
      <c r="U14" s="60"/>
      <c r="V14" s="60"/>
      <c r="W14" s="60"/>
      <c r="X14" s="60"/>
      <c r="Y14" s="60"/>
    </row>
    <row r="15" spans="1:32" s="15" customFormat="1" ht="15" customHeight="1">
      <c r="A15" s="60"/>
      <c r="B15" s="66" t="s">
        <v>17</v>
      </c>
      <c r="C15" s="60"/>
      <c r="D15" s="60"/>
      <c r="E15" s="60"/>
      <c r="F15" s="60"/>
      <c r="G15" s="60"/>
      <c r="H15" s="60"/>
      <c r="I15" s="60"/>
      <c r="J15" s="60"/>
      <c r="K15" s="60"/>
      <c r="L15" s="60"/>
      <c r="M15" s="60"/>
      <c r="N15" s="60"/>
      <c r="O15" s="60"/>
      <c r="P15" s="60"/>
      <c r="Q15" s="60"/>
      <c r="R15" s="60"/>
      <c r="S15" s="60"/>
      <c r="T15" s="60"/>
      <c r="U15" s="60"/>
      <c r="V15" s="60"/>
      <c r="W15" s="60"/>
      <c r="X15" s="60"/>
      <c r="Y15" s="60"/>
    </row>
    <row r="16" spans="1:32" s="15" customFormat="1" ht="30" customHeight="1">
      <c r="A16" s="60"/>
      <c r="B16" s="206" t="s">
        <v>18</v>
      </c>
      <c r="C16" s="72"/>
      <c r="D16" s="72"/>
      <c r="E16" s="72"/>
      <c r="F16" s="60"/>
      <c r="G16" s="60"/>
      <c r="H16" s="60"/>
      <c r="I16" s="60"/>
      <c r="J16" s="60"/>
      <c r="K16" s="60"/>
      <c r="L16" s="60"/>
      <c r="M16" s="60"/>
      <c r="N16" s="60"/>
      <c r="O16" s="60"/>
      <c r="P16" s="60"/>
      <c r="Q16" s="60"/>
      <c r="R16" s="60"/>
      <c r="S16" s="60"/>
      <c r="T16" s="60"/>
      <c r="U16" s="60"/>
      <c r="V16" s="60"/>
      <c r="W16" s="60"/>
      <c r="X16" s="60"/>
      <c r="Y16" s="60"/>
    </row>
    <row r="17" spans="1:25" s="15" customFormat="1" ht="30" customHeight="1">
      <c r="A17" s="60"/>
      <c r="B17" s="604" t="s">
        <v>19</v>
      </c>
      <c r="C17" s="605"/>
      <c r="D17" s="605"/>
      <c r="E17" s="605"/>
      <c r="F17" s="605"/>
      <c r="G17" s="605"/>
      <c r="H17" s="605"/>
      <c r="I17" s="605"/>
      <c r="J17" s="605"/>
      <c r="K17" s="605"/>
      <c r="L17" s="605"/>
      <c r="M17" s="605"/>
      <c r="N17" s="605"/>
      <c r="O17" s="605"/>
      <c r="P17" s="605"/>
      <c r="Q17" s="605"/>
      <c r="R17" s="605"/>
      <c r="S17" s="605"/>
      <c r="T17" s="605"/>
      <c r="U17" s="605"/>
      <c r="V17" s="605"/>
      <c r="W17" s="605"/>
      <c r="X17" s="605"/>
      <c r="Y17" s="60"/>
    </row>
    <row r="18" spans="1:25" s="15" customFormat="1" ht="30" customHeight="1">
      <c r="A18" s="60"/>
      <c r="B18" s="606" t="s">
        <v>20</v>
      </c>
      <c r="C18" s="607"/>
      <c r="D18" s="607"/>
      <c r="E18" s="607"/>
      <c r="F18" s="607"/>
      <c r="G18" s="607"/>
      <c r="H18" s="607"/>
      <c r="I18" s="607"/>
      <c r="J18" s="607"/>
      <c r="K18" s="607"/>
      <c r="L18" s="607"/>
      <c r="M18" s="607"/>
      <c r="N18" s="607"/>
      <c r="O18" s="607"/>
      <c r="P18" s="607"/>
      <c r="Q18" s="607"/>
      <c r="R18" s="607"/>
      <c r="S18" s="607"/>
      <c r="T18" s="607"/>
      <c r="U18" s="607"/>
      <c r="V18" s="607"/>
      <c r="W18" s="607"/>
      <c r="X18" s="607"/>
      <c r="Y18" s="60"/>
    </row>
    <row r="19" spans="1:25" s="15" customFormat="1" ht="30" customHeight="1">
      <c r="A19" s="60"/>
      <c r="B19" s="608" t="s">
        <v>21</v>
      </c>
      <c r="C19" s="609"/>
      <c r="D19" s="609"/>
      <c r="E19" s="609"/>
      <c r="F19" s="609"/>
      <c r="G19" s="609"/>
      <c r="H19" s="609"/>
      <c r="I19" s="609"/>
      <c r="J19" s="609"/>
      <c r="K19" s="609"/>
      <c r="L19" s="609"/>
      <c r="M19" s="609"/>
      <c r="N19" s="609"/>
      <c r="O19" s="609"/>
      <c r="P19" s="609"/>
      <c r="Q19" s="609"/>
      <c r="R19" s="609"/>
      <c r="S19" s="609"/>
      <c r="T19" s="609"/>
      <c r="U19" s="609"/>
      <c r="V19" s="609"/>
      <c r="W19" s="609"/>
      <c r="X19" s="609"/>
      <c r="Y19" s="60"/>
    </row>
    <row r="20" spans="1:25" s="15" customFormat="1" ht="12.75">
      <c r="A20" s="60"/>
      <c r="B20" s="67"/>
      <c r="C20" s="67"/>
      <c r="D20" s="67"/>
      <c r="E20" s="67"/>
      <c r="F20" s="67"/>
      <c r="G20" s="67"/>
      <c r="H20" s="67"/>
      <c r="I20" s="67"/>
      <c r="J20" s="67"/>
      <c r="K20" s="67"/>
      <c r="L20" s="67"/>
      <c r="M20" s="67"/>
      <c r="N20" s="67"/>
      <c r="O20" s="67"/>
      <c r="P20" s="60"/>
      <c r="Q20" s="60"/>
      <c r="R20" s="60"/>
      <c r="S20" s="60"/>
      <c r="T20" s="60"/>
      <c r="U20" s="60"/>
      <c r="V20" s="60"/>
      <c r="W20" s="60"/>
      <c r="X20" s="60"/>
      <c r="Y20" s="60"/>
    </row>
    <row r="21" spans="1:25" s="15" customFormat="1" ht="15" customHeight="1">
      <c r="A21" s="60"/>
      <c r="B21" s="68" t="s">
        <v>22</v>
      </c>
      <c r="C21" s="65"/>
      <c r="D21" s="60"/>
      <c r="E21" s="60"/>
      <c r="F21" s="145"/>
      <c r="G21" s="142" t="s">
        <v>23</v>
      </c>
      <c r="H21" s="142"/>
      <c r="I21" s="142"/>
      <c r="J21" s="142"/>
      <c r="K21" s="70" t="s">
        <v>24</v>
      </c>
      <c r="L21" s="60"/>
      <c r="M21" s="60"/>
      <c r="N21" s="60"/>
      <c r="O21" s="60"/>
      <c r="P21" s="60"/>
      <c r="Q21" s="60"/>
      <c r="R21" s="60"/>
      <c r="S21" s="60"/>
      <c r="T21" s="60"/>
      <c r="U21" s="60"/>
      <c r="V21" s="60"/>
      <c r="W21" s="60"/>
      <c r="X21" s="60"/>
      <c r="Y21" s="60"/>
    </row>
    <row r="22" spans="1:25" s="15" customFormat="1" ht="15" customHeight="1">
      <c r="A22" s="60"/>
      <c r="B22" s="68" t="s">
        <v>25</v>
      </c>
      <c r="C22" s="65"/>
      <c r="D22" s="60"/>
      <c r="E22" s="60"/>
      <c r="F22" s="145"/>
      <c r="G22" s="142" t="s">
        <v>26</v>
      </c>
      <c r="H22" s="142"/>
      <c r="I22" s="142"/>
      <c r="J22" s="142"/>
      <c r="K22" s="60"/>
      <c r="L22" s="60"/>
      <c r="M22" s="60"/>
      <c r="N22" s="60"/>
      <c r="O22" s="60"/>
      <c r="P22" s="60"/>
      <c r="Q22" s="60"/>
      <c r="R22" s="60"/>
      <c r="S22" s="60"/>
      <c r="T22" s="60"/>
      <c r="U22" s="60"/>
      <c r="V22" s="60"/>
      <c r="W22" s="60"/>
      <c r="X22" s="60"/>
      <c r="Y22" s="60"/>
    </row>
    <row r="23" spans="1:25" s="15" customFormat="1" ht="15" customHeight="1">
      <c r="A23" s="60"/>
      <c r="B23" s="69" t="s">
        <v>27</v>
      </c>
      <c r="C23" s="65"/>
      <c r="D23" s="60"/>
      <c r="E23" s="60"/>
      <c r="F23" s="145"/>
      <c r="G23" s="142" t="s">
        <v>28</v>
      </c>
      <c r="H23" s="142"/>
      <c r="I23" s="142"/>
      <c r="J23" s="142"/>
      <c r="K23" s="60"/>
      <c r="L23" s="60"/>
      <c r="M23" s="60"/>
      <c r="N23" s="60"/>
      <c r="O23" s="60"/>
      <c r="P23" s="60"/>
      <c r="Q23" s="60"/>
      <c r="R23" s="60"/>
      <c r="S23" s="60"/>
      <c r="T23" s="60"/>
      <c r="U23" s="60"/>
      <c r="V23" s="60"/>
      <c r="W23" s="60"/>
      <c r="X23" s="60"/>
      <c r="Y23" s="60"/>
    </row>
    <row r="24" spans="1:25" s="15" customFormat="1" ht="15" customHeight="1">
      <c r="A24" s="60"/>
      <c r="B24" s="68" t="s">
        <v>29</v>
      </c>
      <c r="C24" s="65"/>
      <c r="D24" s="60"/>
      <c r="E24" s="60"/>
      <c r="F24" s="60"/>
      <c r="G24" s="60"/>
      <c r="H24" s="60"/>
      <c r="I24" s="60"/>
      <c r="J24" s="60"/>
      <c r="K24" s="60"/>
      <c r="L24" s="60"/>
      <c r="M24" s="60"/>
      <c r="N24" s="60"/>
      <c r="O24" s="60"/>
      <c r="P24" s="60"/>
      <c r="Q24" s="60"/>
      <c r="R24" s="60"/>
      <c r="S24" s="60"/>
      <c r="T24" s="60"/>
      <c r="U24" s="60"/>
      <c r="V24" s="60"/>
      <c r="W24" s="60"/>
      <c r="X24" s="60"/>
      <c r="Y24" s="60"/>
    </row>
    <row r="25" spans="1:25" s="15" customFormat="1" ht="30" customHeight="1">
      <c r="A25" s="60"/>
      <c r="B25" s="610" t="s">
        <v>30</v>
      </c>
      <c r="C25" s="611"/>
      <c r="D25" s="611"/>
      <c r="E25" s="60"/>
      <c r="F25" s="60"/>
      <c r="G25" s="60"/>
      <c r="H25" s="60"/>
      <c r="I25" s="60"/>
      <c r="J25" s="60"/>
      <c r="K25" s="60"/>
      <c r="L25" s="60"/>
      <c r="M25" s="60"/>
      <c r="N25" s="60"/>
      <c r="O25" s="60"/>
      <c r="P25" s="60"/>
      <c r="Q25" s="60"/>
      <c r="R25" s="60"/>
      <c r="S25" s="60"/>
      <c r="T25" s="60"/>
      <c r="U25" s="60"/>
      <c r="V25" s="60"/>
      <c r="W25" s="60"/>
      <c r="X25" s="60"/>
      <c r="Y25" s="60"/>
    </row>
    <row r="26" spans="1:25" s="15" customFormat="1" ht="12.75">
      <c r="A26" s="60"/>
      <c r="B26" s="64" t="s">
        <v>31</v>
      </c>
      <c r="C26" s="142"/>
      <c r="D26" s="142"/>
      <c r="E26" s="142"/>
      <c r="F26" s="60"/>
      <c r="G26" s="60"/>
      <c r="H26" s="60"/>
      <c r="I26" s="60"/>
      <c r="J26" s="60"/>
      <c r="K26" s="60"/>
      <c r="L26" s="60"/>
      <c r="M26" s="60"/>
      <c r="N26" s="60"/>
      <c r="O26" s="60"/>
      <c r="P26" s="60"/>
      <c r="Q26" s="60"/>
      <c r="R26" s="60"/>
      <c r="S26" s="60"/>
      <c r="T26" s="60"/>
      <c r="U26" s="60"/>
      <c r="V26" s="60"/>
      <c r="W26" s="60"/>
      <c r="X26" s="60"/>
      <c r="Y26" s="60"/>
    </row>
    <row r="27" spans="1:25" s="15" customFormat="1" ht="12.75">
      <c r="A27" s="60"/>
      <c r="B27" s="64" t="s">
        <v>32</v>
      </c>
      <c r="C27" s="60"/>
      <c r="D27" s="60" t="s">
        <v>33</v>
      </c>
      <c r="E27" s="60"/>
      <c r="F27" s="60"/>
      <c r="G27" s="60"/>
      <c r="H27" s="60"/>
      <c r="I27" s="60"/>
      <c r="J27" s="60"/>
      <c r="K27" s="60"/>
      <c r="L27" s="60"/>
      <c r="M27" s="60"/>
      <c r="N27" s="60"/>
      <c r="O27" s="60"/>
      <c r="P27" s="60"/>
      <c r="Q27" s="60"/>
      <c r="R27" s="60"/>
      <c r="S27" s="60"/>
      <c r="T27" s="60"/>
      <c r="U27" s="60"/>
      <c r="V27" s="60"/>
      <c r="W27" s="60"/>
      <c r="X27" s="60"/>
      <c r="Y27" s="60"/>
    </row>
    <row r="28" spans="1:25" s="15" customFormat="1" ht="12.75">
      <c r="A28" s="60"/>
      <c r="B28" s="64" t="s">
        <v>34</v>
      </c>
      <c r="C28" s="60"/>
      <c r="D28" s="60"/>
      <c r="E28" s="60"/>
      <c r="F28" s="60"/>
      <c r="G28" s="60"/>
      <c r="H28" s="60"/>
      <c r="I28" s="60"/>
      <c r="J28" s="60"/>
      <c r="K28" s="60"/>
      <c r="L28" s="60"/>
      <c r="M28" s="60"/>
      <c r="N28" s="60"/>
      <c r="O28" s="60"/>
      <c r="P28" s="60"/>
      <c r="Q28" s="60"/>
      <c r="R28" s="60"/>
      <c r="S28" s="60"/>
      <c r="T28" s="60"/>
      <c r="U28" s="60"/>
      <c r="V28" s="60"/>
      <c r="W28" s="60"/>
      <c r="X28" s="60"/>
      <c r="Y28" s="60"/>
    </row>
    <row r="29" spans="1:25" s="15" customFormat="1" ht="12.75">
      <c r="A29" s="60"/>
      <c r="B29" s="64" t="s">
        <v>35</v>
      </c>
      <c r="C29" s="60"/>
      <c r="D29" s="60"/>
      <c r="E29" s="60"/>
      <c r="F29" s="60"/>
      <c r="G29" s="60"/>
      <c r="H29" s="60"/>
      <c r="I29" s="60"/>
      <c r="J29" s="60"/>
      <c r="K29" s="60"/>
      <c r="L29" s="60"/>
      <c r="M29" s="60"/>
      <c r="N29" s="60"/>
      <c r="O29" s="60"/>
      <c r="P29" s="60"/>
      <c r="Q29" s="60"/>
      <c r="R29" s="60"/>
      <c r="S29" s="60"/>
      <c r="T29" s="60"/>
      <c r="U29" s="60"/>
      <c r="V29" s="60"/>
      <c r="W29" s="60"/>
      <c r="X29" s="60"/>
      <c r="Y29" s="60"/>
    </row>
    <row r="30" spans="1:25" s="15" customFormat="1" ht="12.75">
      <c r="A30" s="60"/>
      <c r="B30" s="64"/>
      <c r="C30" s="60"/>
      <c r="D30" s="60"/>
      <c r="E30" s="60"/>
      <c r="F30" s="60"/>
      <c r="G30" s="60"/>
      <c r="H30" s="60"/>
      <c r="I30" s="60"/>
      <c r="J30" s="60"/>
      <c r="K30" s="60"/>
      <c r="L30" s="60"/>
      <c r="M30" s="60"/>
      <c r="N30" s="60"/>
      <c r="O30" s="60"/>
      <c r="P30" s="60"/>
      <c r="Q30" s="60"/>
      <c r="R30" s="60"/>
      <c r="S30" s="60"/>
      <c r="T30" s="60"/>
      <c r="U30" s="60"/>
      <c r="V30" s="60"/>
      <c r="W30" s="60"/>
      <c r="X30" s="60"/>
      <c r="Y30" s="60"/>
    </row>
    <row r="31" spans="1:25" s="15" customFormat="1" ht="12.75">
      <c r="A31" s="60"/>
      <c r="B31" s="70" t="s">
        <v>800</v>
      </c>
      <c r="C31" s="60"/>
      <c r="D31" s="60"/>
      <c r="E31" s="60"/>
      <c r="F31" s="60"/>
      <c r="G31" s="60"/>
      <c r="H31" s="60"/>
      <c r="I31" s="60"/>
      <c r="J31" s="60"/>
      <c r="K31" s="60"/>
      <c r="L31" s="60"/>
      <c r="M31" s="60"/>
      <c r="N31" s="60"/>
      <c r="O31" s="60"/>
      <c r="P31" s="60"/>
      <c r="Q31" s="60"/>
      <c r="R31" s="60"/>
      <c r="S31" s="60"/>
      <c r="T31" s="60"/>
      <c r="U31" s="60"/>
      <c r="V31" s="60"/>
      <c r="W31" s="60"/>
      <c r="X31" s="60"/>
      <c r="Y31" s="60"/>
    </row>
    <row r="32" spans="1:25">
      <c r="A32" s="59"/>
      <c r="B32" s="59"/>
      <c r="C32" s="59"/>
      <c r="D32" s="59"/>
      <c r="E32" s="59"/>
      <c r="F32" s="59"/>
      <c r="G32" s="59"/>
      <c r="H32" s="59"/>
      <c r="I32" s="59"/>
      <c r="J32" s="59"/>
      <c r="K32" s="59"/>
      <c r="L32" s="59"/>
      <c r="M32" s="59"/>
      <c r="N32" s="59"/>
      <c r="O32" s="59"/>
      <c r="P32" s="59"/>
      <c r="Q32" s="59"/>
      <c r="R32" s="59"/>
      <c r="S32" s="59"/>
      <c r="T32" s="59"/>
      <c r="U32" s="59"/>
      <c r="V32" s="59"/>
      <c r="W32" s="59"/>
      <c r="X32" s="59"/>
      <c r="Y32" s="59"/>
    </row>
  </sheetData>
  <sheetProtection algorithmName="SHA-512" hashValue="HqAqiHSFIUDA/INnp61aTXr56c+DdmIafY+7QN0Vbbx0RK7W1GijwB7clNkkh/MvagBsr/IbLZ2x9u27S+A+WA==" saltValue="PdpbWa6PvEkp3DauChdtDA==" spinCount="100000" sheet="1" insertColumns="0" sort="0" autoFilter="0"/>
  <mergeCells count="19">
    <mergeCell ref="B17:X17"/>
    <mergeCell ref="B18:X18"/>
    <mergeCell ref="B19:X19"/>
    <mergeCell ref="B25:D25"/>
    <mergeCell ref="L3:S3"/>
    <mergeCell ref="L4:S4"/>
    <mergeCell ref="B13:X13"/>
    <mergeCell ref="B4:E11"/>
    <mergeCell ref="B12:E12"/>
    <mergeCell ref="G4:J11"/>
    <mergeCell ref="G12:J12"/>
    <mergeCell ref="L5:O11"/>
    <mergeCell ref="L12:O12"/>
    <mergeCell ref="P5:S11"/>
    <mergeCell ref="B1:X1"/>
    <mergeCell ref="B2:X2"/>
    <mergeCell ref="P12:S12"/>
    <mergeCell ref="U4:X11"/>
    <mergeCell ref="U12:X12"/>
  </mergeCells>
  <hyperlinks>
    <hyperlink ref="B26" r:id="rId1" xr:uid="{8DAC908F-75EC-46FD-962A-F8F94E9FA57D}"/>
    <hyperlink ref="B28" r:id="rId2" xr:uid="{D3F77973-D4D0-4125-BD50-D492A76218E4}"/>
    <hyperlink ref="B27" r:id="rId3" xr:uid="{6A1A2433-429C-417B-BED7-5090F68543A7}"/>
    <hyperlink ref="G21" r:id="rId4" xr:uid="{E015DDDE-1A1B-4742-9AD0-AC9E850E9F97}"/>
    <hyperlink ref="G22" r:id="rId5" xr:uid="{A5B3B81C-886A-4900-8BCC-2CB1C6B1A5EC}"/>
    <hyperlink ref="G23" r:id="rId6" xr:uid="{0E35B0F8-FDBD-4629-AD5A-9E0ACE6438B1}"/>
    <hyperlink ref="E14" r:id="rId7" xr:uid="{37F08F62-EA53-41FB-91E7-8CF9F9E312CF}"/>
    <hyperlink ref="G21:K21" r:id="rId8" display="greencommunities@hpd.nyc.gov" xr:uid="{E56D2AE5-C434-4831-B17E-1312D40BC623}"/>
    <hyperlink ref="G22:J22" r:id="rId9" display="blds.contact@hpd.nyc.gov" xr:uid="{F135B65E-3BA8-4452-8969-C84E5D9A910F}"/>
    <hyperlink ref="G23:J23" r:id="rId10" display="resiliency@hpd.nyc.gov" xr:uid="{496BB281-03E7-4804-B5CD-DD91EBE307B6}"/>
    <hyperlink ref="B29" r:id="rId11" location=":~:text=HPD%E2%80%99S%20Underwriting%20High%20Performance%20Worksheet%20%28coming%20soon%29%3A%20Passive,Office%20if%20you%20need%20to%20access%20the%20worksheet." xr:uid="{29204AF8-4AEC-4519-97D2-EFC7AC18E521}"/>
  </hyperlinks>
  <pageMargins left="0.7" right="0.7" top="0.75" bottom="0.75" header="0.3" footer="0.3"/>
  <pageSetup paperSize="5" scale="84" fitToHeight="0" orientation="landscape"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9CAA7-2227-42F8-BBDD-CB0871BB6232}">
  <sheetPr codeName="Sheet2">
    <tabColor theme="8" tint="0.59999389629810485"/>
    <pageSetUpPr fitToPage="1"/>
  </sheetPr>
  <dimension ref="A1:CG143"/>
  <sheetViews>
    <sheetView showGridLines="0" zoomScaleNormal="100" workbookViewId="0">
      <pane xSplit="7" ySplit="1" topLeftCell="H2" activePane="bottomRight" state="frozen"/>
      <selection pane="topRight" activeCell="H1" sqref="H1"/>
      <selection pane="bottomLeft" activeCell="A2" sqref="A2"/>
      <selection pane="bottomRight"/>
    </sheetView>
  </sheetViews>
  <sheetFormatPr defaultColWidth="9.140625" defaultRowHeight="15"/>
  <cols>
    <col min="1" max="1" width="8.7109375" style="15" customWidth="1"/>
    <col min="2" max="2" width="60.5703125" style="398" customWidth="1"/>
    <col min="3" max="3" width="30.5703125" style="399" customWidth="1"/>
    <col min="4" max="4" width="30.7109375" style="15" customWidth="1"/>
    <col min="5" max="5" width="50.7109375" style="15" hidden="1" customWidth="1"/>
    <col min="6" max="6" width="3.7109375" style="126" hidden="1" customWidth="1"/>
    <col min="7" max="7" width="3.7109375" customWidth="1"/>
    <col min="8" max="8" width="20.7109375" style="400" customWidth="1"/>
    <col min="9" max="12" width="20.7109375" style="15" customWidth="1"/>
    <col min="13" max="17" width="20.7109375" style="15" hidden="1" customWidth="1"/>
    <col min="18" max="16384" width="9.140625" style="15"/>
  </cols>
  <sheetData>
    <row r="1" spans="1:83" s="1" customFormat="1" ht="35.1" customHeight="1">
      <c r="A1" s="270"/>
      <c r="B1" s="650" t="s">
        <v>36</v>
      </c>
      <c r="C1" s="650"/>
      <c r="D1" s="650"/>
      <c r="E1" s="271"/>
      <c r="F1" s="272"/>
      <c r="G1" s="273"/>
      <c r="H1" s="274"/>
      <c r="I1" s="75"/>
      <c r="J1" s="75"/>
      <c r="K1" s="75"/>
      <c r="L1" s="75"/>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CA1" s="3"/>
      <c r="CB1" s="3"/>
    </row>
    <row r="2" spans="1:83" s="1" customFormat="1" ht="75" customHeight="1">
      <c r="A2" s="270"/>
      <c r="B2" s="656" t="s">
        <v>37</v>
      </c>
      <c r="C2" s="656"/>
      <c r="D2" s="656"/>
      <c r="E2" s="275"/>
      <c r="F2" s="276"/>
      <c r="G2" s="273"/>
      <c r="H2" s="52"/>
      <c r="I2" s="277"/>
      <c r="J2" s="277"/>
      <c r="K2" s="277"/>
      <c r="L2" s="277"/>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9"/>
      <c r="AS2" s="280"/>
      <c r="AT2" s="280"/>
      <c r="AU2" s="280"/>
      <c r="AV2" s="280"/>
      <c r="AW2" s="280"/>
      <c r="AX2" s="280"/>
      <c r="AY2" s="280"/>
      <c r="AZ2" s="281"/>
      <c r="BA2" s="281"/>
      <c r="BB2" s="281"/>
      <c r="BC2" s="281"/>
      <c r="BD2" s="281"/>
      <c r="BQ2" s="280"/>
      <c r="BR2" s="280"/>
      <c r="CA2" s="3"/>
      <c r="CB2" s="3"/>
    </row>
    <row r="3" spans="1:83" s="8" customFormat="1" ht="30" customHeight="1">
      <c r="A3" s="282"/>
      <c r="B3" s="656" t="s">
        <v>38</v>
      </c>
      <c r="C3" s="656"/>
      <c r="D3" s="656"/>
      <c r="E3" s="577"/>
      <c r="F3" s="283"/>
      <c r="G3" s="273"/>
      <c r="H3" s="140"/>
      <c r="I3" s="79"/>
      <c r="J3" s="79"/>
      <c r="K3" s="79"/>
      <c r="L3" s="79"/>
      <c r="M3" s="79"/>
      <c r="N3" s="79"/>
      <c r="O3" s="79"/>
      <c r="P3" s="2"/>
      <c r="Q3" s="2"/>
      <c r="R3" s="2"/>
      <c r="S3" s="2"/>
      <c r="U3" s="2"/>
      <c r="V3" s="2"/>
      <c r="W3" s="2"/>
      <c r="X3" s="2"/>
      <c r="Y3" s="2"/>
      <c r="Z3" s="2"/>
      <c r="AA3" s="2"/>
      <c r="AB3" s="2"/>
      <c r="AO3" s="9"/>
      <c r="AP3" s="9"/>
      <c r="AU3" s="10"/>
      <c r="BH3" s="1"/>
      <c r="BI3" s="10"/>
      <c r="BJ3" s="10"/>
      <c r="BK3" s="10"/>
      <c r="BZ3" s="8" t="s">
        <v>39</v>
      </c>
      <c r="CD3" s="11"/>
      <c r="CE3" s="11"/>
    </row>
    <row r="4" spans="1:83" s="8" customFormat="1" ht="15" customHeight="1">
      <c r="A4" s="282"/>
      <c r="B4" s="284"/>
      <c r="C4" s="285"/>
      <c r="D4" s="284"/>
      <c r="E4" s="286"/>
      <c r="F4" s="283"/>
      <c r="G4" s="273"/>
      <c r="H4" s="140"/>
      <c r="I4" s="111"/>
      <c r="J4" s="111"/>
      <c r="K4" s="111"/>
      <c r="L4" s="111"/>
      <c r="M4" s="111"/>
      <c r="N4" s="111"/>
      <c r="O4" s="111"/>
      <c r="P4" s="2"/>
      <c r="Q4" s="2"/>
      <c r="R4" s="2"/>
      <c r="S4" s="2"/>
      <c r="U4" s="2"/>
      <c r="V4" s="2"/>
      <c r="W4" s="2"/>
      <c r="X4" s="2"/>
      <c r="Y4" s="2"/>
      <c r="Z4" s="2"/>
      <c r="AA4" s="2"/>
      <c r="AB4" s="2"/>
      <c r="AO4" s="9"/>
      <c r="AP4" s="9"/>
      <c r="AU4" s="10"/>
      <c r="BH4" s="1"/>
      <c r="BI4" s="10"/>
      <c r="BJ4" s="10"/>
      <c r="BK4" s="10"/>
      <c r="CD4" s="11"/>
      <c r="CE4" s="11"/>
    </row>
    <row r="5" spans="1:83" s="183" customFormat="1" ht="15" customHeight="1">
      <c r="A5" s="654" t="s">
        <v>40</v>
      </c>
      <c r="B5" s="654"/>
      <c r="C5" s="655" t="s">
        <v>41</v>
      </c>
      <c r="D5" s="655"/>
      <c r="E5" s="661" t="s">
        <v>42</v>
      </c>
      <c r="F5" s="287"/>
      <c r="G5" s="273"/>
      <c r="H5" s="41"/>
    </row>
    <row r="6" spans="1:83" s="183" customFormat="1" ht="15" customHeight="1">
      <c r="A6" s="654" t="s">
        <v>43</v>
      </c>
      <c r="B6" s="654"/>
      <c r="C6" s="655"/>
      <c r="D6" s="655"/>
      <c r="E6" s="662"/>
      <c r="F6" s="288"/>
      <c r="G6" s="273"/>
      <c r="H6" s="41"/>
    </row>
    <row r="7" spans="1:83" s="8" customFormat="1" ht="15" customHeight="1">
      <c r="A7" s="282"/>
      <c r="B7" s="289"/>
      <c r="C7" s="290"/>
      <c r="D7" s="289"/>
      <c r="E7" s="291" t="s">
        <v>44</v>
      </c>
      <c r="F7" s="288"/>
      <c r="G7" s="273"/>
      <c r="H7" s="140"/>
      <c r="I7" s="111"/>
      <c r="J7" s="111"/>
      <c r="K7" s="111"/>
      <c r="L7" s="111"/>
      <c r="M7" s="111"/>
      <c r="N7" s="111"/>
      <c r="O7" s="111"/>
      <c r="P7" s="2"/>
      <c r="Q7" s="2"/>
      <c r="R7" s="2"/>
      <c r="S7" s="2"/>
      <c r="U7" s="2"/>
      <c r="V7" s="2"/>
      <c r="W7" s="2"/>
      <c r="X7" s="2"/>
      <c r="Y7" s="2"/>
      <c r="Z7" s="2"/>
      <c r="AA7" s="2"/>
      <c r="AB7" s="2"/>
      <c r="AO7" s="9"/>
      <c r="AP7" s="9"/>
      <c r="AU7" s="10"/>
      <c r="BH7" s="1"/>
      <c r="BI7" s="10"/>
      <c r="BJ7" s="10"/>
      <c r="BK7" s="10"/>
      <c r="CD7" s="11"/>
      <c r="CE7" s="11"/>
    </row>
    <row r="8" spans="1:83" ht="15" customHeight="1">
      <c r="A8" s="82"/>
      <c r="B8" s="207" t="s">
        <v>45</v>
      </c>
      <c r="C8" s="292" t="s">
        <v>46</v>
      </c>
      <c r="D8" s="293" t="s">
        <v>47</v>
      </c>
      <c r="E8" s="294" t="s">
        <v>48</v>
      </c>
      <c r="F8" s="288" t="s">
        <v>49</v>
      </c>
      <c r="G8" s="273"/>
      <c r="H8" s="295"/>
      <c r="I8" s="296"/>
      <c r="J8" s="296"/>
      <c r="K8" s="296"/>
      <c r="L8" s="296"/>
      <c r="M8" s="296"/>
      <c r="N8" s="296"/>
      <c r="O8" s="296"/>
      <c r="P8" s="296"/>
      <c r="Q8" s="29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row>
    <row r="9" spans="1:83" s="41" customFormat="1" ht="15" customHeight="1">
      <c r="A9" s="84"/>
      <c r="B9" s="85" t="s">
        <v>50</v>
      </c>
      <c r="C9" s="297"/>
      <c r="D9" s="298"/>
      <c r="E9" s="88"/>
      <c r="F9" s="288" t="s">
        <v>51</v>
      </c>
      <c r="G9" s="273"/>
      <c r="H9" s="183"/>
      <c r="I9" s="299"/>
    </row>
    <row r="10" spans="1:83" s="183" customFormat="1" ht="15" customHeight="1">
      <c r="A10" s="300"/>
      <c r="B10" s="21" t="s">
        <v>52</v>
      </c>
      <c r="C10" s="301"/>
      <c r="D10" s="208"/>
      <c r="E10" s="302"/>
      <c r="F10" s="288"/>
      <c r="G10" s="273"/>
    </row>
    <row r="11" spans="1:83" s="183" customFormat="1" ht="15" customHeight="1">
      <c r="A11" s="300"/>
      <c r="B11" s="21" t="s">
        <v>53</v>
      </c>
      <c r="C11" s="301"/>
      <c r="D11" s="208"/>
      <c r="E11" s="302"/>
      <c r="F11" s="288"/>
      <c r="G11" s="273"/>
    </row>
    <row r="12" spans="1:83" s="183" customFormat="1" ht="15" customHeight="1">
      <c r="A12" s="300"/>
      <c r="B12" s="19" t="s">
        <v>54</v>
      </c>
      <c r="C12" s="303"/>
      <c r="D12" s="209"/>
      <c r="E12" s="304"/>
      <c r="F12" s="288" t="s">
        <v>51</v>
      </c>
      <c r="G12" s="273"/>
      <c r="H12" s="41"/>
    </row>
    <row r="13" spans="1:83" s="183" customFormat="1" ht="30" customHeight="1">
      <c r="A13" s="300"/>
      <c r="B13" s="19" t="s">
        <v>55</v>
      </c>
      <c r="C13" s="301" t="s">
        <v>56</v>
      </c>
      <c r="D13" s="209"/>
      <c r="E13" s="304"/>
      <c r="F13" s="288"/>
      <c r="G13" s="273"/>
      <c r="H13" s="41"/>
    </row>
    <row r="14" spans="1:83" s="183" customFormat="1" ht="15" customHeight="1">
      <c r="A14" s="305"/>
      <c r="B14" s="21" t="s">
        <v>57</v>
      </c>
      <c r="C14" s="301"/>
      <c r="D14" s="210"/>
      <c r="E14" s="304"/>
      <c r="F14" s="288" t="s">
        <v>51</v>
      </c>
      <c r="G14" s="273"/>
      <c r="H14" s="41"/>
    </row>
    <row r="15" spans="1:83" s="183" customFormat="1" ht="15" customHeight="1">
      <c r="A15" s="305"/>
      <c r="B15" s="21" t="s">
        <v>58</v>
      </c>
      <c r="C15" s="301"/>
      <c r="D15" s="211"/>
      <c r="E15" s="304"/>
      <c r="F15" s="288"/>
      <c r="G15" s="273"/>
      <c r="H15" s="41"/>
    </row>
    <row r="16" spans="1:83" s="183" customFormat="1" ht="15" customHeight="1">
      <c r="A16" s="305"/>
      <c r="B16" s="21" t="s">
        <v>59</v>
      </c>
      <c r="C16" s="301"/>
      <c r="D16" s="211"/>
      <c r="E16" s="304"/>
      <c r="F16" s="288"/>
      <c r="G16" s="273"/>
    </row>
    <row r="17" spans="1:17" s="183" customFormat="1" ht="30" customHeight="1">
      <c r="A17" s="91"/>
      <c r="B17" s="21" t="s">
        <v>60</v>
      </c>
      <c r="C17" s="301" t="s">
        <v>61</v>
      </c>
      <c r="D17" s="212"/>
      <c r="E17" s="306"/>
      <c r="F17" s="288"/>
      <c r="G17" s="273"/>
    </row>
    <row r="18" spans="1:17" s="183" customFormat="1" ht="30" customHeight="1">
      <c r="A18" s="91"/>
      <c r="B18" s="21" t="s">
        <v>62</v>
      </c>
      <c r="C18" s="301"/>
      <c r="D18" s="212"/>
      <c r="E18" s="306"/>
      <c r="F18" s="288"/>
      <c r="G18" s="273"/>
    </row>
    <row r="19" spans="1:17" s="183" customFormat="1" ht="15" customHeight="1">
      <c r="A19" s="300"/>
      <c r="B19" s="22" t="s">
        <v>63</v>
      </c>
      <c r="C19" s="301"/>
      <c r="D19" s="208"/>
      <c r="E19" s="302"/>
      <c r="F19" s="288"/>
      <c r="G19" s="273"/>
    </row>
    <row r="20" spans="1:17" s="183" customFormat="1" ht="15" customHeight="1">
      <c r="A20" s="300"/>
      <c r="B20" s="22" t="s">
        <v>64</v>
      </c>
      <c r="C20" s="301"/>
      <c r="D20" s="208"/>
      <c r="E20" s="302"/>
      <c r="F20" s="288" t="s">
        <v>51</v>
      </c>
      <c r="G20" s="273"/>
    </row>
    <row r="21" spans="1:17" s="183" customFormat="1" ht="30" customHeight="1">
      <c r="A21" s="23"/>
      <c r="B21" s="24" t="s">
        <v>65</v>
      </c>
      <c r="C21" s="651" t="s">
        <v>66</v>
      </c>
      <c r="D21" s="208"/>
      <c r="E21" s="302"/>
      <c r="F21" s="288"/>
      <c r="G21" s="273"/>
    </row>
    <row r="22" spans="1:17" s="183" customFormat="1" ht="30" customHeight="1">
      <c r="A22" s="23"/>
      <c r="B22" s="24" t="s">
        <v>67</v>
      </c>
      <c r="C22" s="653"/>
      <c r="D22" s="208"/>
      <c r="E22" s="302"/>
      <c r="F22" s="288"/>
      <c r="G22" s="273"/>
    </row>
    <row r="23" spans="1:17" s="183" customFormat="1" ht="15" customHeight="1">
      <c r="A23" s="300"/>
      <c r="B23" s="21" t="s">
        <v>68</v>
      </c>
      <c r="C23" s="301"/>
      <c r="D23" s="208"/>
      <c r="E23" s="302"/>
      <c r="F23" s="288"/>
      <c r="G23" s="273"/>
    </row>
    <row r="24" spans="1:17" s="183" customFormat="1" ht="15" customHeight="1">
      <c r="A24" s="84"/>
      <c r="B24" s="86" t="s">
        <v>69</v>
      </c>
      <c r="C24" s="297"/>
      <c r="D24" s="88"/>
      <c r="E24" s="88"/>
      <c r="F24" s="288"/>
      <c r="G24" s="273"/>
    </row>
    <row r="25" spans="1:17" s="183" customFormat="1" ht="15" customHeight="1">
      <c r="A25" s="300"/>
      <c r="B25" s="21" t="s">
        <v>70</v>
      </c>
      <c r="C25" s="301"/>
      <c r="D25" s="210"/>
      <c r="E25" s="304"/>
      <c r="F25" s="288" t="s">
        <v>51</v>
      </c>
      <c r="G25" s="273"/>
    </row>
    <row r="26" spans="1:17" s="183" customFormat="1" ht="15" customHeight="1">
      <c r="A26" s="300"/>
      <c r="B26" s="21" t="s">
        <v>71</v>
      </c>
      <c r="C26" s="301"/>
      <c r="D26" s="210"/>
      <c r="E26" s="304"/>
      <c r="F26" s="288" t="s">
        <v>51</v>
      </c>
      <c r="G26" s="273"/>
      <c r="H26" s="41"/>
    </row>
    <row r="27" spans="1:17" s="183" customFormat="1" ht="15" customHeight="1">
      <c r="A27" s="300"/>
      <c r="B27" s="21" t="s">
        <v>72</v>
      </c>
      <c r="C27" s="301"/>
      <c r="D27" s="210"/>
      <c r="E27" s="304"/>
      <c r="F27" s="288" t="s">
        <v>51</v>
      </c>
      <c r="G27" s="273"/>
      <c r="H27" s="41"/>
    </row>
    <row r="28" spans="1:17" s="183" customFormat="1" ht="60" customHeight="1">
      <c r="A28" s="178"/>
      <c r="B28" s="21" t="s">
        <v>73</v>
      </c>
      <c r="C28" s="307"/>
      <c r="D28" s="213"/>
      <c r="E28" s="306"/>
      <c r="F28" s="288" t="s">
        <v>51</v>
      </c>
      <c r="G28" s="273"/>
      <c r="H28" s="41"/>
    </row>
    <row r="29" spans="1:17" s="183" customFormat="1" ht="60" customHeight="1">
      <c r="A29" s="300"/>
      <c r="B29" s="21" t="s">
        <v>74</v>
      </c>
      <c r="C29" s="308"/>
      <c r="D29" s="213"/>
      <c r="E29" s="306"/>
      <c r="F29" s="288"/>
      <c r="G29" s="273"/>
    </row>
    <row r="30" spans="1:17" s="183" customFormat="1" ht="15" customHeight="1">
      <c r="A30" s="300"/>
      <c r="B30" s="26" t="s">
        <v>75</v>
      </c>
      <c r="C30" s="308"/>
      <c r="D30" s="212"/>
      <c r="E30" s="306"/>
      <c r="F30" s="288"/>
      <c r="G30" s="273"/>
    </row>
    <row r="31" spans="1:17" s="313" customFormat="1" ht="15" customHeight="1">
      <c r="A31" s="309"/>
      <c r="B31" s="177" t="s">
        <v>76</v>
      </c>
      <c r="C31" s="310"/>
      <c r="D31" s="208"/>
      <c r="E31" s="311"/>
      <c r="F31" s="312"/>
      <c r="G31" s="273"/>
      <c r="H31" s="183"/>
      <c r="I31" s="183"/>
      <c r="J31" s="183"/>
      <c r="K31" s="183"/>
      <c r="L31" s="183"/>
      <c r="M31" s="183"/>
      <c r="N31" s="183"/>
      <c r="O31" s="183"/>
      <c r="P31" s="183"/>
      <c r="Q31" s="183"/>
    </row>
    <row r="32" spans="1:17" s="183" customFormat="1" ht="15" customHeight="1">
      <c r="A32" s="300"/>
      <c r="B32" s="27" t="s">
        <v>77</v>
      </c>
      <c r="C32" s="651" t="s">
        <v>78</v>
      </c>
      <c r="D32" s="314">
        <f>'Project-Level Unit Distribution'!I12</f>
        <v>0</v>
      </c>
      <c r="E32" s="306"/>
      <c r="F32" s="288"/>
      <c r="G32" s="273"/>
      <c r="H32" s="41"/>
    </row>
    <row r="33" spans="1:58" s="183" customFormat="1" ht="15" customHeight="1">
      <c r="A33" s="300"/>
      <c r="B33" s="28" t="s">
        <v>79</v>
      </c>
      <c r="C33" s="652"/>
      <c r="D33" s="314">
        <f>'Project-Level Unit Distribution'!I33</f>
        <v>0</v>
      </c>
      <c r="E33" s="306"/>
      <c r="F33" s="288"/>
      <c r="G33" s="273"/>
    </row>
    <row r="34" spans="1:58" s="183" customFormat="1" ht="15" customHeight="1">
      <c r="A34" s="300"/>
      <c r="B34" s="29" t="s">
        <v>80</v>
      </c>
      <c r="C34" s="653"/>
      <c r="D34" s="314">
        <f>'Project-Level Unit Distribution'!I35</f>
        <v>0</v>
      </c>
      <c r="E34" s="306"/>
      <c r="F34" s="288"/>
      <c r="G34" s="273"/>
    </row>
    <row r="35" spans="1:58" s="183" customFormat="1" ht="15" customHeight="1">
      <c r="A35" s="84"/>
      <c r="B35" s="86" t="s">
        <v>81</v>
      </c>
      <c r="C35" s="297"/>
      <c r="D35" s="88"/>
      <c r="E35" s="88"/>
      <c r="F35" s="288"/>
      <c r="G35" s="273"/>
      <c r="I35" s="315"/>
    </row>
    <row r="36" spans="1:58" s="183" customFormat="1" ht="30" customHeight="1">
      <c r="A36" s="77"/>
      <c r="B36" s="34" t="s">
        <v>82</v>
      </c>
      <c r="C36" s="316"/>
      <c r="D36" s="213"/>
      <c r="E36" s="306"/>
      <c r="F36" s="288"/>
      <c r="G36" s="273"/>
      <c r="I36" s="315"/>
    </row>
    <row r="37" spans="1:58" s="183" customFormat="1" ht="15" customHeight="1">
      <c r="A37" s="77"/>
      <c r="B37" s="34" t="s">
        <v>83</v>
      </c>
      <c r="C37" s="307" t="s">
        <v>84</v>
      </c>
      <c r="D37" s="214"/>
      <c r="E37" s="317"/>
      <c r="F37" s="288"/>
      <c r="G37" s="273"/>
      <c r="I37" s="315"/>
    </row>
    <row r="38" spans="1:58" s="183" customFormat="1" ht="15" customHeight="1">
      <c r="A38" s="77"/>
      <c r="B38" s="34" t="s">
        <v>85</v>
      </c>
      <c r="C38" s="543" t="s">
        <v>86</v>
      </c>
      <c r="D38" s="214"/>
      <c r="E38" s="317"/>
      <c r="F38" s="288"/>
      <c r="G38" s="273"/>
      <c r="I38" s="315"/>
    </row>
    <row r="39" spans="1:58" s="183" customFormat="1" ht="30" customHeight="1">
      <c r="A39" s="77"/>
      <c r="B39" s="34" t="s">
        <v>87</v>
      </c>
      <c r="C39" s="316"/>
      <c r="D39" s="213"/>
      <c r="E39" s="306"/>
      <c r="F39" s="288"/>
      <c r="G39" s="273"/>
      <c r="I39" s="315"/>
    </row>
    <row r="40" spans="1:58" s="183" customFormat="1" ht="15" customHeight="1">
      <c r="A40" s="77"/>
      <c r="B40" s="200" t="s">
        <v>88</v>
      </c>
      <c r="C40" s="316"/>
      <c r="D40" s="215"/>
      <c r="E40" s="306"/>
      <c r="F40" s="288"/>
      <c r="G40" s="273"/>
      <c r="I40" s="315"/>
    </row>
    <row r="41" spans="1:58" s="183" customFormat="1" ht="45" customHeight="1">
      <c r="A41" s="77"/>
      <c r="B41" s="34" t="s">
        <v>89</v>
      </c>
      <c r="C41" s="307" t="s">
        <v>90</v>
      </c>
      <c r="D41" s="215"/>
      <c r="E41" s="306"/>
      <c r="F41" s="288"/>
      <c r="G41" s="273"/>
      <c r="I41" s="315"/>
    </row>
    <row r="42" spans="1:58" s="183" customFormat="1" ht="30" customHeight="1">
      <c r="A42" s="77"/>
      <c r="B42" s="200" t="s">
        <v>91</v>
      </c>
      <c r="C42" s="318" t="s">
        <v>92</v>
      </c>
      <c r="D42" s="215"/>
      <c r="E42" s="306"/>
      <c r="F42" s="288"/>
      <c r="G42" s="273"/>
      <c r="I42" s="315"/>
    </row>
    <row r="43" spans="1:58" ht="15" customHeight="1">
      <c r="A43" s="84"/>
      <c r="B43" s="85" t="s">
        <v>93</v>
      </c>
      <c r="C43" s="319" t="s">
        <v>94</v>
      </c>
      <c r="D43" s="298"/>
      <c r="E43" s="88"/>
      <c r="F43" s="288"/>
      <c r="G43" s="273"/>
      <c r="H43" s="183"/>
      <c r="I43" s="183"/>
      <c r="J43" s="183"/>
      <c r="K43" s="183"/>
      <c r="L43" s="183"/>
      <c r="M43" s="183"/>
      <c r="N43" s="183"/>
      <c r="O43" s="183"/>
      <c r="P43" s="183"/>
      <c r="Q43" s="183"/>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row>
    <row r="44" spans="1:58" ht="30" customHeight="1">
      <c r="A44" s="139"/>
      <c r="B44" s="32" t="s">
        <v>95</v>
      </c>
      <c r="C44" s="320"/>
      <c r="D44" s="213"/>
      <c r="E44" s="321"/>
      <c r="F44" s="288"/>
      <c r="G44" s="273"/>
      <c r="H44" s="183"/>
      <c r="I44" s="183"/>
      <c r="J44" s="183"/>
      <c r="K44" s="183"/>
      <c r="L44" s="183"/>
      <c r="M44" s="183"/>
      <c r="N44" s="183"/>
      <c r="O44" s="183"/>
      <c r="P44" s="183"/>
      <c r="Q44" s="183"/>
    </row>
    <row r="45" spans="1:58" ht="30" customHeight="1">
      <c r="A45" s="139"/>
      <c r="B45" s="32" t="s">
        <v>96</v>
      </c>
      <c r="C45" s="320"/>
      <c r="D45" s="213"/>
      <c r="E45" s="321"/>
      <c r="F45" s="288"/>
      <c r="G45" s="273"/>
      <c r="H45" s="183"/>
      <c r="I45" s="183"/>
      <c r="J45" s="183"/>
      <c r="K45" s="183"/>
      <c r="L45" s="183"/>
      <c r="M45" s="183"/>
      <c r="N45" s="183"/>
      <c r="O45" s="183"/>
      <c r="P45" s="183"/>
      <c r="Q45" s="183"/>
    </row>
    <row r="46" spans="1:58" ht="15" customHeight="1">
      <c r="A46" s="139"/>
      <c r="B46" s="32" t="s">
        <v>97</v>
      </c>
      <c r="C46" s="320"/>
      <c r="D46" s="213"/>
      <c r="E46" s="321"/>
      <c r="F46" s="288"/>
      <c r="G46" s="273"/>
      <c r="H46" s="183"/>
      <c r="I46" s="183"/>
      <c r="J46" s="183"/>
      <c r="K46" s="183"/>
      <c r="L46" s="183"/>
      <c r="M46" s="183"/>
      <c r="N46" s="183"/>
      <c r="O46" s="183"/>
      <c r="P46" s="183"/>
      <c r="Q46" s="183"/>
    </row>
    <row r="47" spans="1:58" ht="15" customHeight="1">
      <c r="A47" s="139"/>
      <c r="B47" s="32" t="s">
        <v>98</v>
      </c>
      <c r="C47" s="320"/>
      <c r="D47" s="213"/>
      <c r="E47" s="321"/>
      <c r="F47" s="288"/>
      <c r="G47" s="273"/>
      <c r="H47" s="183"/>
      <c r="I47" s="183"/>
      <c r="J47" s="183"/>
      <c r="K47" s="183"/>
      <c r="L47" s="183"/>
      <c r="M47" s="183"/>
      <c r="N47" s="183"/>
      <c r="O47" s="183"/>
      <c r="P47" s="183"/>
      <c r="Q47" s="183"/>
    </row>
    <row r="48" spans="1:58" ht="15" customHeight="1">
      <c r="A48" s="139"/>
      <c r="B48" s="32" t="s">
        <v>99</v>
      </c>
      <c r="C48" s="320"/>
      <c r="D48" s="213"/>
      <c r="E48" s="321"/>
      <c r="F48" s="288"/>
      <c r="G48" s="273"/>
      <c r="H48" s="183"/>
      <c r="I48" s="183"/>
      <c r="J48" s="183"/>
      <c r="K48" s="183"/>
      <c r="L48" s="183"/>
      <c r="M48" s="183"/>
      <c r="N48" s="183"/>
      <c r="O48" s="183"/>
      <c r="P48" s="183"/>
      <c r="Q48" s="183"/>
    </row>
    <row r="49" spans="1:85" s="325" customFormat="1" ht="15" customHeight="1">
      <c r="A49" s="129"/>
      <c r="B49" s="130"/>
      <c r="C49" s="322"/>
      <c r="D49" s="323"/>
      <c r="E49" s="324"/>
      <c r="F49" s="283"/>
      <c r="G49" s="273"/>
      <c r="I49" s="326"/>
      <c r="J49" s="326"/>
      <c r="R49" s="327"/>
      <c r="S49" s="327"/>
      <c r="T49" s="327"/>
      <c r="W49" s="327"/>
      <c r="X49" s="327"/>
      <c r="Y49" s="327"/>
      <c r="Z49" s="327"/>
      <c r="AA49" s="327"/>
      <c r="AB49" s="327"/>
      <c r="AC49" s="327"/>
      <c r="AD49" s="327"/>
      <c r="AL49" s="328"/>
      <c r="AQ49" s="329"/>
      <c r="AR49" s="329"/>
      <c r="AT49" s="330"/>
      <c r="AU49" s="330"/>
      <c r="AV49" s="330"/>
      <c r="AW49" s="331"/>
      <c r="BD49" s="332"/>
      <c r="BJ49" s="15"/>
      <c r="BK49" s="330"/>
      <c r="BL49" s="330"/>
      <c r="BM49" s="331"/>
      <c r="CF49" s="333"/>
      <c r="CG49" s="333"/>
    </row>
    <row r="50" spans="1:85" ht="15" customHeight="1">
      <c r="A50" s="82"/>
      <c r="B50" s="207" t="s">
        <v>100</v>
      </c>
      <c r="C50" s="292" t="s">
        <v>46</v>
      </c>
      <c r="D50" s="293" t="s">
        <v>101</v>
      </c>
      <c r="E50" s="334" t="s">
        <v>48</v>
      </c>
      <c r="F50" s="335" t="s">
        <v>51</v>
      </c>
      <c r="G50" s="336"/>
      <c r="H50" s="337" t="s">
        <v>102</v>
      </c>
      <c r="I50" s="338"/>
      <c r="J50" s="338"/>
      <c r="K50" s="338"/>
      <c r="L50" s="339"/>
      <c r="M50" s="340"/>
      <c r="N50" s="340"/>
      <c r="O50" s="340"/>
      <c r="P50" s="340"/>
      <c r="Q50" s="339"/>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row>
    <row r="51" spans="1:85" ht="15" customHeight="1">
      <c r="A51" s="169"/>
      <c r="B51" s="170" t="s">
        <v>103</v>
      </c>
      <c r="C51" s="341" t="s">
        <v>104</v>
      </c>
      <c r="D51" s="342">
        <f>D25</f>
        <v>0</v>
      </c>
      <c r="E51" s="304"/>
      <c r="F51" s="288"/>
      <c r="G51" s="273"/>
      <c r="H51" s="343" t="b">
        <f>IF(H53&lt;&gt;0,D51)</f>
        <v>0</v>
      </c>
      <c r="I51" s="343" t="b">
        <f>IF(I53&lt;&gt;0,D51)</f>
        <v>0</v>
      </c>
      <c r="J51" s="343" t="b">
        <f>IF(J53&lt;&gt;0,D51)</f>
        <v>0</v>
      </c>
      <c r="K51" s="343" t="b">
        <f>IF(K53&lt;&gt;0,D51)</f>
        <v>0</v>
      </c>
      <c r="L51" s="343" t="b">
        <f>IF(L53&lt;&gt;0,D51)</f>
        <v>0</v>
      </c>
      <c r="M51" s="344" t="b">
        <f>IF(M53&lt;&gt;0,D51)</f>
        <v>0</v>
      </c>
      <c r="N51" s="343" t="b">
        <f>IF(N53&lt;&gt;0,D51)</f>
        <v>0</v>
      </c>
      <c r="O51" s="343" t="b">
        <f>IF(O53&lt;&gt;0,D51)</f>
        <v>0</v>
      </c>
      <c r="P51" s="343" t="b">
        <f>IF(P53&lt;&gt;0,D51)</f>
        <v>0</v>
      </c>
      <c r="Q51" s="343" t="b">
        <f>IF(Q53&lt;&gt;0,D51)</f>
        <v>0</v>
      </c>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row>
    <row r="52" spans="1:85" ht="15" customHeight="1">
      <c r="A52" s="89"/>
      <c r="B52" s="90" t="s">
        <v>105</v>
      </c>
      <c r="C52" s="345"/>
      <c r="D52" s="346">
        <f>COUNT(H51:Q51)</f>
        <v>0</v>
      </c>
      <c r="E52" s="347"/>
      <c r="F52" s="288"/>
      <c r="G52" s="273"/>
      <c r="H52" s="348">
        <v>1</v>
      </c>
      <c r="I52" s="348">
        <f>H52+1</f>
        <v>2</v>
      </c>
      <c r="J52" s="348">
        <f t="shared" ref="J52:Q52" si="0">I52+1</f>
        <v>3</v>
      </c>
      <c r="K52" s="348">
        <f t="shared" si="0"/>
        <v>4</v>
      </c>
      <c r="L52" s="348">
        <f t="shared" si="0"/>
        <v>5</v>
      </c>
      <c r="M52" s="349">
        <f t="shared" si="0"/>
        <v>6</v>
      </c>
      <c r="N52" s="350">
        <f t="shared" si="0"/>
        <v>7</v>
      </c>
      <c r="O52" s="350">
        <f t="shared" si="0"/>
        <v>8</v>
      </c>
      <c r="P52" s="350">
        <f t="shared" si="0"/>
        <v>9</v>
      </c>
      <c r="Q52" s="350">
        <f t="shared" si="0"/>
        <v>10</v>
      </c>
    </row>
    <row r="53" spans="1:85" ht="30" customHeight="1">
      <c r="A53" s="31"/>
      <c r="B53" s="27" t="s">
        <v>106</v>
      </c>
      <c r="C53" s="351"/>
      <c r="D53" s="352">
        <f>IF(AND(OR(H53=I53,I53="",I53=0),OR(H53=J53,J53="",J53=0),OR(H53=K53,K53="",K53=0),OR(H53=L53,L53="",L53=0),OR(H53=M53,M53="",M53=0),OR(H53=N53,N53="",N53=0),OR(H53=O53,O53="",O53=0),OR(H53=P53,P53="",P53=0),OR(H53=Q53,Q53="",Q53=0)),H53,"Mix")</f>
        <v>0</v>
      </c>
      <c r="E53" s="306"/>
      <c r="F53" s="288" t="s">
        <v>51</v>
      </c>
      <c r="G53" s="273"/>
      <c r="H53" s="216"/>
      <c r="I53" s="216"/>
      <c r="J53" s="216"/>
      <c r="K53" s="216"/>
      <c r="L53" s="213"/>
      <c r="M53" s="242"/>
      <c r="N53" s="216"/>
      <c r="O53" s="216"/>
      <c r="P53" s="216"/>
      <c r="Q53" s="243"/>
    </row>
    <row r="54" spans="1:85" ht="15" customHeight="1">
      <c r="A54" s="31"/>
      <c r="B54" s="27" t="s">
        <v>107</v>
      </c>
      <c r="C54" s="351"/>
      <c r="D54" s="353">
        <v>1</v>
      </c>
      <c r="E54" s="306"/>
      <c r="F54" s="288" t="s">
        <v>51</v>
      </c>
      <c r="G54" s="273"/>
      <c r="H54" s="217"/>
      <c r="I54" s="217"/>
      <c r="J54" s="217"/>
      <c r="K54" s="217"/>
      <c r="L54" s="218"/>
      <c r="M54" s="244"/>
      <c r="N54" s="217"/>
      <c r="O54" s="217"/>
      <c r="P54" s="217"/>
      <c r="Q54" s="245"/>
    </row>
    <row r="55" spans="1:85" s="313" customFormat="1" ht="15" customHeight="1">
      <c r="A55" s="92"/>
      <c r="B55" s="93" t="s">
        <v>108</v>
      </c>
      <c r="C55" s="354"/>
      <c r="D55" s="355"/>
      <c r="E55" s="356"/>
      <c r="F55" s="288"/>
      <c r="G55" s="273"/>
      <c r="H55" s="86"/>
      <c r="I55" s="357"/>
      <c r="J55" s="357"/>
      <c r="K55" s="357"/>
      <c r="L55" s="358"/>
      <c r="M55" s="357"/>
      <c r="N55" s="357"/>
      <c r="O55" s="357"/>
      <c r="P55" s="357"/>
      <c r="Q55" s="88"/>
    </row>
    <row r="56" spans="1:85" s="313" customFormat="1">
      <c r="A56" s="309"/>
      <c r="B56" s="177" t="s">
        <v>109</v>
      </c>
      <c r="C56" s="359"/>
      <c r="D56" s="360">
        <f t="shared" ref="D56:D67" si="1">IF(AND(OR(H56=I56,I56="",I56=0),OR(H56=J56,J56="",J56=0),OR(H56=K56,K56="",K56=0),OR(H56=L56,L56="",L56=0),OR(H56=M56,M56="",M56=0),OR(H56=N56,N56="",N56=0),OR(H56=O56,O56="",O56=0),OR(H56=P56,P56="",P56=0),OR(H56=Q56,Q56="",Q56=0)),H56,"Mix")</f>
        <v>0</v>
      </c>
      <c r="E56" s="311"/>
      <c r="F56" s="312"/>
      <c r="G56" s="273"/>
      <c r="H56" s="216"/>
      <c r="I56" s="216"/>
      <c r="J56" s="216"/>
      <c r="K56" s="216"/>
      <c r="L56" s="213"/>
      <c r="M56" s="246"/>
      <c r="N56" s="247"/>
      <c r="O56" s="247"/>
      <c r="P56" s="247"/>
      <c r="Q56" s="248"/>
    </row>
    <row r="57" spans="1:85" s="313" customFormat="1">
      <c r="A57" s="309"/>
      <c r="B57" s="177" t="s">
        <v>110</v>
      </c>
      <c r="C57" s="359"/>
      <c r="D57" s="352">
        <f t="shared" si="1"/>
        <v>0</v>
      </c>
      <c r="E57" s="311"/>
      <c r="F57" s="312"/>
      <c r="G57" s="273"/>
      <c r="H57" s="216"/>
      <c r="I57" s="216"/>
      <c r="J57" s="216"/>
      <c r="K57" s="216"/>
      <c r="L57" s="213"/>
      <c r="M57" s="246"/>
      <c r="N57" s="247"/>
      <c r="O57" s="247"/>
      <c r="P57" s="247"/>
      <c r="Q57" s="248"/>
    </row>
    <row r="58" spans="1:85" s="313" customFormat="1">
      <c r="A58" s="309"/>
      <c r="B58" s="177" t="s">
        <v>111</v>
      </c>
      <c r="C58" s="359"/>
      <c r="D58" s="352">
        <f t="shared" si="1"/>
        <v>0</v>
      </c>
      <c r="E58" s="311"/>
      <c r="F58" s="312"/>
      <c r="G58" s="273"/>
      <c r="H58" s="216"/>
      <c r="I58" s="216"/>
      <c r="J58" s="216"/>
      <c r="K58" s="216"/>
      <c r="L58" s="213"/>
      <c r="M58" s="246"/>
      <c r="N58" s="247"/>
      <c r="O58" s="247"/>
      <c r="P58" s="247"/>
      <c r="Q58" s="248"/>
    </row>
    <row r="59" spans="1:85" s="313" customFormat="1">
      <c r="A59" s="309"/>
      <c r="B59" s="177" t="s">
        <v>112</v>
      </c>
      <c r="C59" s="359"/>
      <c r="D59" s="352">
        <f t="shared" si="1"/>
        <v>0</v>
      </c>
      <c r="E59" s="311"/>
      <c r="F59" s="312"/>
      <c r="G59" s="273"/>
      <c r="H59" s="216"/>
      <c r="I59" s="216"/>
      <c r="J59" s="216"/>
      <c r="K59" s="216"/>
      <c r="L59" s="213"/>
      <c r="M59" s="246"/>
      <c r="N59" s="247"/>
      <c r="O59" s="247"/>
      <c r="P59" s="247"/>
      <c r="Q59" s="248"/>
    </row>
    <row r="60" spans="1:85" s="313" customFormat="1">
      <c r="A60" s="309"/>
      <c r="B60" s="177" t="s">
        <v>113</v>
      </c>
      <c r="C60" s="359"/>
      <c r="D60" s="352">
        <f t="shared" si="1"/>
        <v>0</v>
      </c>
      <c r="E60" s="311"/>
      <c r="F60" s="312"/>
      <c r="G60" s="273"/>
      <c r="H60" s="216"/>
      <c r="I60" s="216"/>
      <c r="J60" s="216"/>
      <c r="K60" s="216"/>
      <c r="L60" s="213"/>
      <c r="M60" s="246"/>
      <c r="N60" s="247"/>
      <c r="O60" s="247"/>
      <c r="P60" s="247"/>
      <c r="Q60" s="248"/>
    </row>
    <row r="61" spans="1:85" s="313" customFormat="1">
      <c r="A61" s="309"/>
      <c r="B61" s="177" t="s">
        <v>114</v>
      </c>
      <c r="C61" s="359"/>
      <c r="D61" s="352">
        <f t="shared" si="1"/>
        <v>0</v>
      </c>
      <c r="E61" s="311"/>
      <c r="F61" s="312"/>
      <c r="G61" s="273"/>
      <c r="H61" s="216"/>
      <c r="I61" s="216"/>
      <c r="J61" s="216"/>
      <c r="K61" s="216"/>
      <c r="L61" s="213"/>
      <c r="M61" s="246"/>
      <c r="N61" s="247"/>
      <c r="O61" s="247"/>
      <c r="P61" s="247"/>
      <c r="Q61" s="248"/>
    </row>
    <row r="62" spans="1:85" s="313" customFormat="1" ht="15" customHeight="1">
      <c r="A62" s="666"/>
      <c r="B62" s="663" t="s">
        <v>115</v>
      </c>
      <c r="C62" s="669" t="s">
        <v>116</v>
      </c>
      <c r="D62" s="352">
        <f t="shared" si="1"/>
        <v>0</v>
      </c>
      <c r="E62" s="311"/>
      <c r="F62" s="312"/>
      <c r="G62" s="273"/>
      <c r="H62" s="216"/>
      <c r="I62" s="216"/>
      <c r="J62" s="216"/>
      <c r="K62" s="216"/>
      <c r="L62" s="216"/>
      <c r="M62" s="246"/>
      <c r="N62" s="247"/>
      <c r="O62" s="247"/>
      <c r="P62" s="247"/>
      <c r="Q62" s="248"/>
    </row>
    <row r="63" spans="1:85" s="313" customFormat="1" ht="15" customHeight="1">
      <c r="A63" s="667"/>
      <c r="B63" s="664"/>
      <c r="C63" s="670"/>
      <c r="D63" s="352">
        <f t="shared" si="1"/>
        <v>0</v>
      </c>
      <c r="E63" s="311"/>
      <c r="F63" s="312"/>
      <c r="G63" s="273"/>
      <c r="H63" s="216"/>
      <c r="I63" s="216"/>
      <c r="J63" s="216"/>
      <c r="K63" s="216"/>
      <c r="L63" s="216"/>
      <c r="M63" s="246"/>
      <c r="N63" s="247"/>
      <c r="O63" s="247"/>
      <c r="P63" s="247"/>
      <c r="Q63" s="248"/>
    </row>
    <row r="64" spans="1:85" s="313" customFormat="1" ht="15" customHeight="1">
      <c r="A64" s="668"/>
      <c r="B64" s="665"/>
      <c r="C64" s="671"/>
      <c r="D64" s="352">
        <f t="shared" si="1"/>
        <v>0</v>
      </c>
      <c r="E64" s="311"/>
      <c r="F64" s="312"/>
      <c r="G64" s="273"/>
      <c r="H64" s="216"/>
      <c r="I64" s="216"/>
      <c r="J64" s="216"/>
      <c r="K64" s="216"/>
      <c r="L64" s="216"/>
      <c r="M64" s="246"/>
      <c r="N64" s="247"/>
      <c r="O64" s="247"/>
      <c r="P64" s="247"/>
      <c r="Q64" s="248"/>
    </row>
    <row r="65" spans="1:17" s="313" customFormat="1">
      <c r="A65" s="309"/>
      <c r="B65" s="177" t="s">
        <v>117</v>
      </c>
      <c r="C65" s="359"/>
      <c r="D65" s="352">
        <f t="shared" si="1"/>
        <v>0</v>
      </c>
      <c r="E65" s="311"/>
      <c r="F65" s="312"/>
      <c r="G65" s="273"/>
      <c r="H65" s="216"/>
      <c r="I65" s="216"/>
      <c r="J65" s="216"/>
      <c r="K65" s="216"/>
      <c r="L65" s="213"/>
      <c r="M65" s="246"/>
      <c r="N65" s="247"/>
      <c r="O65" s="247"/>
      <c r="P65" s="247"/>
      <c r="Q65" s="248"/>
    </row>
    <row r="66" spans="1:17" s="313" customFormat="1">
      <c r="A66" s="309"/>
      <c r="B66" s="177" t="s">
        <v>118</v>
      </c>
      <c r="C66" s="359"/>
      <c r="D66" s="352">
        <f t="shared" si="1"/>
        <v>0</v>
      </c>
      <c r="E66" s="311"/>
      <c r="F66" s="312"/>
      <c r="G66" s="273"/>
      <c r="H66" s="216"/>
      <c r="I66" s="216"/>
      <c r="J66" s="216"/>
      <c r="K66" s="216"/>
      <c r="L66" s="213"/>
      <c r="M66" s="246"/>
      <c r="N66" s="247"/>
      <c r="O66" s="247"/>
      <c r="P66" s="247"/>
      <c r="Q66" s="248"/>
    </row>
    <row r="67" spans="1:17" s="313" customFormat="1">
      <c r="A67" s="309"/>
      <c r="B67" s="177" t="s">
        <v>119</v>
      </c>
      <c r="C67" s="359"/>
      <c r="D67" s="352">
        <f t="shared" si="1"/>
        <v>0</v>
      </c>
      <c r="E67" s="311"/>
      <c r="F67" s="312"/>
      <c r="G67" s="273"/>
      <c r="H67" s="216"/>
      <c r="I67" s="216"/>
      <c r="J67" s="216"/>
      <c r="K67" s="216"/>
      <c r="L67" s="213"/>
      <c r="M67" s="246"/>
      <c r="N67" s="247"/>
      <c r="O67" s="247"/>
      <c r="P67" s="247"/>
      <c r="Q67" s="248"/>
    </row>
    <row r="68" spans="1:17" s="313" customFormat="1">
      <c r="A68" s="309"/>
      <c r="B68" s="177" t="s">
        <v>120</v>
      </c>
      <c r="C68" s="359"/>
      <c r="D68" s="361">
        <f t="shared" ref="D68" si="2">SUM(H68:Q68)</f>
        <v>0</v>
      </c>
      <c r="E68" s="311"/>
      <c r="F68" s="312"/>
      <c r="G68" s="273"/>
      <c r="H68" s="216"/>
      <c r="I68" s="216"/>
      <c r="J68" s="216"/>
      <c r="K68" s="216"/>
      <c r="L68" s="213"/>
      <c r="M68" s="246"/>
      <c r="N68" s="247"/>
      <c r="O68" s="247"/>
      <c r="P68" s="247"/>
      <c r="Q68" s="248"/>
    </row>
    <row r="69" spans="1:17" s="313" customFormat="1">
      <c r="A69" s="309"/>
      <c r="B69" s="177" t="s">
        <v>121</v>
      </c>
      <c r="C69" s="359"/>
      <c r="D69" s="352">
        <f>IF(AND(OR(H69=I69,I69="",I69=0),OR(H69=J69,J69="",J69=0),OR(H69=K69,K69="",K69=0),OR(H69=L69,L69="",L69=0),OR(H69=M69,M69="",M69=0),OR(H69=N69,N69="",N69=0),OR(H69=O69,O69="",O69=0),OR(H69=P69,P69="",P69=0),OR(H69=Q69,Q69="",Q69=0)),H69,"Mix")</f>
        <v>0</v>
      </c>
      <c r="E69" s="311"/>
      <c r="F69" s="312"/>
      <c r="G69" s="273"/>
      <c r="H69" s="216"/>
      <c r="I69" s="216"/>
      <c r="J69" s="216"/>
      <c r="K69" s="216"/>
      <c r="L69" s="213"/>
      <c r="M69" s="246"/>
      <c r="N69" s="247"/>
      <c r="O69" s="247"/>
      <c r="P69" s="247"/>
      <c r="Q69" s="248"/>
    </row>
    <row r="70" spans="1:17" s="313" customFormat="1">
      <c r="A70" s="309"/>
      <c r="B70" s="177" t="s">
        <v>122</v>
      </c>
      <c r="C70" s="359"/>
      <c r="D70" s="352">
        <f>IF(AND(OR(H70=I70,I70="",I70=0),OR(H70=J70,J70="",J70=0),OR(H70=K70,K70="",K70=0),OR(H70=L70,L70="",L70=0),OR(H70=M70,M70="",M70=0),OR(H70=N70,N70="",N70=0),OR(H70=O70,O70="",O70=0),OR(H70=P70,P70="",P70=0),OR(H70=Q70,Q70="",Q70=0)),H70,"Mix")</f>
        <v>0</v>
      </c>
      <c r="E70" s="311"/>
      <c r="F70" s="312"/>
      <c r="G70" s="273"/>
      <c r="H70" s="216"/>
      <c r="I70" s="216"/>
      <c r="J70" s="216"/>
      <c r="K70" s="216"/>
      <c r="L70" s="213"/>
      <c r="M70" s="246"/>
      <c r="N70" s="247"/>
      <c r="O70" s="247"/>
      <c r="P70" s="247"/>
      <c r="Q70" s="248"/>
    </row>
    <row r="71" spans="1:17" s="313" customFormat="1">
      <c r="A71" s="309"/>
      <c r="B71" s="177" t="s">
        <v>123</v>
      </c>
      <c r="C71" s="359"/>
      <c r="D71" s="361">
        <f t="shared" ref="D71" si="3">SUM(H71:Q71)</f>
        <v>0</v>
      </c>
      <c r="E71" s="311"/>
      <c r="F71" s="312" t="s">
        <v>51</v>
      </c>
      <c r="G71" s="273"/>
      <c r="H71" s="216"/>
      <c r="I71" s="216"/>
      <c r="J71" s="216"/>
      <c r="K71" s="216"/>
      <c r="L71" s="213"/>
      <c r="M71" s="246"/>
      <c r="N71" s="247"/>
      <c r="O71" s="247"/>
      <c r="P71" s="247"/>
      <c r="Q71" s="248"/>
    </row>
    <row r="72" spans="1:17" s="313" customFormat="1">
      <c r="A72" s="309"/>
      <c r="B72" s="177" t="s">
        <v>124</v>
      </c>
      <c r="C72" s="359"/>
      <c r="D72" s="352">
        <f>IF(AND(OR(H72=I72,I72="",I72=0),OR(H72=J72,J72="",J72=0),OR(H72=K72,K72="",K72=0),OR(H72=L72,L72="",L72=0),OR(H72=M72,M72="",M72=0),OR(H72=N72,N72="",N72=0),OR(H72=O72,O72="",O72=0),OR(H72=P72,P72="",P72=0),OR(H72=Q72,Q72="",Q72=0)),H72,"Mix")</f>
        <v>0</v>
      </c>
      <c r="E72" s="311"/>
      <c r="F72" s="312" t="s">
        <v>51</v>
      </c>
      <c r="G72" s="273"/>
      <c r="H72" s="216"/>
      <c r="I72" s="216"/>
      <c r="J72" s="216"/>
      <c r="K72" s="216"/>
      <c r="L72" s="213"/>
      <c r="M72" s="246"/>
      <c r="N72" s="247"/>
      <c r="O72" s="247"/>
      <c r="P72" s="247"/>
      <c r="Q72" s="248"/>
    </row>
    <row r="73" spans="1:17" s="313" customFormat="1">
      <c r="A73" s="309"/>
      <c r="B73" s="177" t="s">
        <v>125</v>
      </c>
      <c r="C73" s="359"/>
      <c r="D73" s="361">
        <f t="shared" ref="D73" si="4">SUM(H73:Q73)</f>
        <v>0</v>
      </c>
      <c r="E73" s="311"/>
      <c r="F73" s="312"/>
      <c r="G73" s="273"/>
      <c r="H73" s="216"/>
      <c r="I73" s="216"/>
      <c r="J73" s="216"/>
      <c r="K73" s="216"/>
      <c r="L73" s="213"/>
      <c r="M73" s="246"/>
      <c r="N73" s="247"/>
      <c r="O73" s="247"/>
      <c r="P73" s="247"/>
      <c r="Q73" s="248"/>
    </row>
    <row r="74" spans="1:17" s="313" customFormat="1" ht="15" customHeight="1">
      <c r="A74" s="92"/>
      <c r="B74" s="93" t="s">
        <v>126</v>
      </c>
      <c r="C74" s="362"/>
      <c r="D74" s="363"/>
      <c r="E74" s="356"/>
      <c r="F74" s="288"/>
      <c r="G74" s="273"/>
      <c r="H74" s="86"/>
      <c r="I74" s="102"/>
      <c r="J74" s="102"/>
      <c r="K74" s="102"/>
      <c r="L74" s="88"/>
      <c r="M74" s="102"/>
      <c r="N74" s="102"/>
      <c r="O74" s="102"/>
      <c r="P74" s="102"/>
      <c r="Q74" s="88"/>
    </row>
    <row r="75" spans="1:17" s="313" customFormat="1" ht="15" customHeight="1">
      <c r="A75" s="309"/>
      <c r="B75" s="177" t="s">
        <v>127</v>
      </c>
      <c r="C75" s="359"/>
      <c r="D75" s="352">
        <f t="shared" ref="D75:D80" si="5">IF(AND(OR(H75=I75,I75="",I75=0),OR(H75=J75,J75="",J75=0),OR(H75=K75,K75="",K75=0),OR(H75=L75,L75="",L75=0),OR(H75=M75,M75="",M75=0),OR(H75=N75,N75="",N75=0),OR(H75=O75,O75="",O75=0),OR(H75=P75,P75="",P75=0),OR(H75=Q75,Q75="",Q75=0)),H75,"Mix")</f>
        <v>0</v>
      </c>
      <c r="E75" s="311"/>
      <c r="F75" s="364"/>
      <c r="G75" s="273"/>
      <c r="H75" s="213"/>
      <c r="I75" s="213"/>
      <c r="J75" s="213"/>
      <c r="K75" s="213"/>
      <c r="L75" s="213"/>
      <c r="M75" s="249"/>
      <c r="N75" s="248"/>
      <c r="O75" s="248"/>
      <c r="P75" s="248"/>
      <c r="Q75" s="248"/>
    </row>
    <row r="76" spans="1:17" s="313" customFormat="1" ht="15" customHeight="1">
      <c r="A76" s="309"/>
      <c r="B76" s="177" t="s">
        <v>128</v>
      </c>
      <c r="C76" s="307"/>
      <c r="D76" s="352">
        <f t="shared" si="5"/>
        <v>0</v>
      </c>
      <c r="E76" s="311"/>
      <c r="F76" s="312"/>
      <c r="G76" s="273"/>
      <c r="H76" s="213"/>
      <c r="I76" s="213"/>
      <c r="J76" s="213"/>
      <c r="K76" s="213"/>
      <c r="L76" s="213"/>
      <c r="M76" s="249"/>
      <c r="N76" s="248"/>
      <c r="O76" s="248"/>
      <c r="P76" s="248"/>
      <c r="Q76" s="248"/>
    </row>
    <row r="77" spans="1:17" s="313" customFormat="1" ht="15" customHeight="1">
      <c r="A77" s="309"/>
      <c r="B77" s="171" t="s">
        <v>129</v>
      </c>
      <c r="C77" s="359"/>
      <c r="D77" s="352">
        <f t="shared" si="5"/>
        <v>0</v>
      </c>
      <c r="E77" s="311"/>
      <c r="F77" s="312"/>
      <c r="G77" s="273"/>
      <c r="H77" s="213"/>
      <c r="I77" s="213"/>
      <c r="J77" s="213"/>
      <c r="K77" s="213"/>
      <c r="L77" s="213"/>
      <c r="M77" s="249"/>
      <c r="N77" s="248"/>
      <c r="O77" s="248"/>
      <c r="P77" s="248"/>
      <c r="Q77" s="248"/>
    </row>
    <row r="78" spans="1:17" s="313" customFormat="1" ht="15" customHeight="1">
      <c r="A78" s="309"/>
      <c r="B78" s="177" t="s">
        <v>130</v>
      </c>
      <c r="C78" s="359"/>
      <c r="D78" s="352">
        <f t="shared" si="5"/>
        <v>0</v>
      </c>
      <c r="E78" s="311"/>
      <c r="F78" s="312"/>
      <c r="G78" s="273"/>
      <c r="H78" s="213"/>
      <c r="I78" s="213"/>
      <c r="J78" s="213"/>
      <c r="K78" s="213"/>
      <c r="L78" s="213"/>
      <c r="M78" s="249"/>
      <c r="N78" s="248"/>
      <c r="O78" s="248"/>
      <c r="P78" s="248"/>
      <c r="Q78" s="248"/>
    </row>
    <row r="79" spans="1:17" s="313" customFormat="1" ht="15" customHeight="1">
      <c r="A79" s="309"/>
      <c r="B79" s="177" t="s">
        <v>131</v>
      </c>
      <c r="C79" s="310"/>
      <c r="D79" s="352">
        <f t="shared" si="5"/>
        <v>0</v>
      </c>
      <c r="E79" s="311"/>
      <c r="F79" s="312"/>
      <c r="G79" s="273"/>
      <c r="H79" s="213"/>
      <c r="I79" s="213"/>
      <c r="J79" s="213"/>
      <c r="K79" s="213"/>
      <c r="L79" s="213"/>
      <c r="M79" s="249"/>
      <c r="N79" s="248"/>
      <c r="O79" s="248"/>
      <c r="P79" s="248"/>
      <c r="Q79" s="248"/>
    </row>
    <row r="80" spans="1:17" s="313" customFormat="1">
      <c r="A80" s="309"/>
      <c r="B80" s="177" t="s">
        <v>132</v>
      </c>
      <c r="C80" s="359"/>
      <c r="D80" s="352">
        <f t="shared" si="5"/>
        <v>0</v>
      </c>
      <c r="E80" s="311"/>
      <c r="F80" s="312"/>
      <c r="G80" s="273"/>
      <c r="H80" s="213"/>
      <c r="I80" s="213"/>
      <c r="J80" s="213"/>
      <c r="K80" s="213"/>
      <c r="L80" s="213"/>
      <c r="M80" s="249"/>
      <c r="N80" s="248"/>
      <c r="O80" s="248"/>
      <c r="P80" s="248"/>
      <c r="Q80" s="248"/>
    </row>
    <row r="81" spans="1:17" s="313" customFormat="1" ht="15" customHeight="1">
      <c r="A81" s="309"/>
      <c r="B81" s="177" t="s">
        <v>133</v>
      </c>
      <c r="C81" s="310"/>
      <c r="D81" s="352">
        <f>IF(AND(H81=I81,H81=J81,H81=K81,H81=L81,H81=M81,H81=N81,H81=O81,H81=P81,H81=Q81),H81,"Mix")</f>
        <v>0</v>
      </c>
      <c r="E81" s="311"/>
      <c r="F81" s="312"/>
      <c r="G81" s="273"/>
      <c r="H81" s="213"/>
      <c r="I81" s="213"/>
      <c r="J81" s="213"/>
      <c r="K81" s="213"/>
      <c r="L81" s="213"/>
      <c r="M81" s="249"/>
      <c r="N81" s="248"/>
      <c r="O81" s="248"/>
      <c r="P81" s="248"/>
      <c r="Q81" s="248"/>
    </row>
    <row r="82" spans="1:17" s="313" customFormat="1" ht="15" customHeight="1">
      <c r="A82" s="36"/>
      <c r="B82" s="177" t="s">
        <v>134</v>
      </c>
      <c r="C82" s="365"/>
      <c r="D82" s="352">
        <f>IF(AND(OR(H82=I82,I82="",I82=0),OR(H82=J82,J82="",J82=0),OR(H82=K82,K82="",K82=0),OR(H82=L82,L82="",L82=0),OR(H82=M82,M82="",M82=0),OR(H82=N82,N82="",N82=0),OR(H82=O82,O82="",O82=0),OR(H82=P82,P82="",P82=0),OR(H82=Q82,Q82="",Q82=0)),H82,"Mix")</f>
        <v>0</v>
      </c>
      <c r="E82" s="311"/>
      <c r="F82" s="366"/>
      <c r="G82" s="273"/>
      <c r="H82" s="213"/>
      <c r="I82" s="213"/>
      <c r="J82" s="213"/>
      <c r="K82" s="213"/>
      <c r="L82" s="213"/>
      <c r="M82" s="249"/>
      <c r="N82" s="248"/>
      <c r="O82" s="248"/>
      <c r="P82" s="248"/>
      <c r="Q82" s="248"/>
    </row>
    <row r="83" spans="1:17" s="313" customFormat="1" ht="15" customHeight="1">
      <c r="A83" s="36"/>
      <c r="B83" s="177" t="s">
        <v>135</v>
      </c>
      <c r="C83" s="365"/>
      <c r="D83" s="352">
        <f>IF(AND(OR(H83=I83,I83="",I83=0),OR(H83=J83,J83="",J83=0),OR(H83=K83,K83="",K83=0),OR(H83=L83,L83="",L83=0),OR(H83=M83,M83="",M83=0),OR(H83=N83,N83="",N83=0),OR(H83=O83,O83="",O83=0),OR(H83=P83,P83="",P83=0),OR(H83=Q83,Q83="",Q83=0)),H83,"Mix")</f>
        <v>0</v>
      </c>
      <c r="E83" s="311"/>
      <c r="F83" s="366"/>
      <c r="G83" s="273"/>
      <c r="H83" s="213"/>
      <c r="I83" s="213"/>
      <c r="J83" s="213"/>
      <c r="K83" s="213"/>
      <c r="L83" s="213"/>
      <c r="M83" s="249"/>
      <c r="N83" s="248"/>
      <c r="O83" s="248"/>
      <c r="P83" s="248"/>
      <c r="Q83" s="248"/>
    </row>
    <row r="84" spans="1:17" s="313" customFormat="1" ht="15" customHeight="1">
      <c r="A84" s="309"/>
      <c r="B84" s="177" t="s">
        <v>136</v>
      </c>
      <c r="C84" s="359"/>
      <c r="D84" s="352">
        <f>IF(AND(OR(H84=I84,I84="",I84=0),OR(H84=J84,J84="",J84=0),OR(H84=K84,K84="",K84=0),OR(H84=L84,L84="",L84=0),OR(H84=M84,M84="",M84=0),OR(H84=N84,N84="",N84=0),OR(H84=O84,O84="",O84=0),OR(H84=P84,P84="",P84=0),OR(H84=Q84,Q84="",Q84=0)),H84,"Mix")</f>
        <v>0</v>
      </c>
      <c r="E84" s="311"/>
      <c r="F84" s="312"/>
      <c r="G84" s="273"/>
      <c r="H84" s="213"/>
      <c r="I84" s="213"/>
      <c r="J84" s="213"/>
      <c r="K84" s="213"/>
      <c r="L84" s="213"/>
      <c r="M84" s="249"/>
      <c r="N84" s="248"/>
      <c r="O84" s="248"/>
      <c r="P84" s="248"/>
      <c r="Q84" s="248"/>
    </row>
    <row r="85" spans="1:17" s="313" customFormat="1" ht="15" customHeight="1">
      <c r="A85" s="309"/>
      <c r="B85" s="177" t="s">
        <v>137</v>
      </c>
      <c r="C85" s="359"/>
      <c r="D85" s="352">
        <f>IF(AND(OR(H85=I85,I85="",I85=0),OR(H85=J85,J85="",J85=0),OR(H85=K85,K85="",K85=0),OR(H85=L85,L85="",L85=0),OR(H85=M85,M85="",M85=0),OR(H85=N85,N85="",N85=0),OR(H85=O85,O85="",O85=0),OR(H85=P85,P85="",P85=0),OR(H85=Q85,Q85="",Q85=0)),H85,"Mix")</f>
        <v>0</v>
      </c>
      <c r="E85" s="311"/>
      <c r="F85" s="312"/>
      <c r="G85" s="273"/>
      <c r="H85" s="213"/>
      <c r="I85" s="213"/>
      <c r="J85" s="213"/>
      <c r="K85" s="213"/>
      <c r="L85" s="213"/>
      <c r="M85" s="249"/>
      <c r="N85" s="248"/>
      <c r="O85" s="248"/>
      <c r="P85" s="248"/>
      <c r="Q85" s="248"/>
    </row>
    <row r="86" spans="1:17" s="313" customFormat="1" ht="30" customHeight="1">
      <c r="A86" s="309"/>
      <c r="B86" s="177" t="s">
        <v>138</v>
      </c>
      <c r="C86" s="307" t="s">
        <v>139</v>
      </c>
      <c r="D86" s="352">
        <f>SUM(H86:Q86)</f>
        <v>0</v>
      </c>
      <c r="E86" s="311"/>
      <c r="F86" s="312"/>
      <c r="G86" s="273"/>
      <c r="H86" s="213"/>
      <c r="I86" s="213"/>
      <c r="J86" s="213"/>
      <c r="K86" s="213"/>
      <c r="L86" s="213"/>
      <c r="M86" s="212"/>
      <c r="N86" s="213"/>
      <c r="O86" s="213"/>
      <c r="P86" s="213"/>
      <c r="Q86" s="213"/>
    </row>
    <row r="87" spans="1:17" s="313" customFormat="1" ht="15" customHeight="1">
      <c r="A87" s="309"/>
      <c r="B87" s="177" t="s">
        <v>140</v>
      </c>
      <c r="C87" s="367"/>
      <c r="D87" s="352">
        <f>SUM(H87:Q87)</f>
        <v>0</v>
      </c>
      <c r="E87" s="311"/>
      <c r="F87" s="312"/>
      <c r="G87" s="273"/>
      <c r="H87" s="213"/>
      <c r="I87" s="213"/>
      <c r="J87" s="213"/>
      <c r="K87" s="213"/>
      <c r="L87" s="213"/>
      <c r="M87" s="212"/>
      <c r="N87" s="213"/>
      <c r="O87" s="213"/>
      <c r="P87" s="213"/>
      <c r="Q87" s="213"/>
    </row>
    <row r="88" spans="1:17" s="313" customFormat="1" ht="15" customHeight="1">
      <c r="A88" s="309"/>
      <c r="B88" s="177" t="s">
        <v>141</v>
      </c>
      <c r="C88" s="359"/>
      <c r="D88" s="352">
        <f>IF(AND(OR(H88=I88,I88="",I88=0),OR(H88=J88,J88="",J88=0),OR(H88=K88,K88="",K88=0),OR(H88=L88,L88="",L88=0),OR(H88=M88,M88="",M88=0),OR(H88=N88,N88="",N88=0),OR(H88=O88,O88="",O88=0),OR(H88=P88,P88="",P88=0),OR(H88=Q88,Q88="",Q88=0)),H88,"Mix")</f>
        <v>0</v>
      </c>
      <c r="E88" s="311"/>
      <c r="F88" s="312"/>
      <c r="G88" s="273"/>
      <c r="H88" s="213"/>
      <c r="I88" s="213"/>
      <c r="J88" s="213"/>
      <c r="K88" s="213"/>
      <c r="L88" s="213"/>
      <c r="M88" s="249"/>
      <c r="N88" s="248"/>
      <c r="O88" s="248"/>
      <c r="P88" s="248"/>
      <c r="Q88" s="248"/>
    </row>
    <row r="89" spans="1:17" s="313" customFormat="1" ht="15" customHeight="1">
      <c r="A89" s="309"/>
      <c r="B89" s="177" t="s">
        <v>142</v>
      </c>
      <c r="C89" s="367"/>
      <c r="D89" s="352">
        <f>SUM(H89:Q89)</f>
        <v>0</v>
      </c>
      <c r="E89" s="311"/>
      <c r="F89" s="312"/>
      <c r="G89" s="273"/>
      <c r="H89" s="213"/>
      <c r="I89" s="213"/>
      <c r="J89" s="213"/>
      <c r="K89" s="213"/>
      <c r="L89" s="213"/>
      <c r="M89" s="249"/>
      <c r="N89" s="248"/>
      <c r="O89" s="248"/>
      <c r="P89" s="248"/>
      <c r="Q89" s="248"/>
    </row>
    <row r="90" spans="1:17" s="183" customFormat="1" ht="15" customHeight="1">
      <c r="A90" s="23"/>
      <c r="B90" s="585" t="s">
        <v>143</v>
      </c>
      <c r="C90" s="368"/>
      <c r="D90" s="352">
        <f t="shared" ref="D90:D111" si="6">IF(AND(OR(H90=I90,I90="",I90=0),OR(H90=J90,J90="",J90=0),OR(H90=K90,K90="",K90=0),OR(H90=L90,L90="",L90=0),OR(H90=M90,M90="",M90=0),OR(H90=N90,N90="",N90=0),OR(H90=O90,O90="",O90=0),OR(H90=P90,P90="",P90=0),OR(H90=Q90,Q90="",Q90=0)),H90,"Mix")</f>
        <v>0</v>
      </c>
      <c r="E90" s="369"/>
      <c r="F90" s="288"/>
      <c r="G90" s="273"/>
      <c r="H90" s="219"/>
      <c r="I90" s="219"/>
      <c r="J90" s="219"/>
      <c r="K90" s="219"/>
      <c r="L90" s="219"/>
      <c r="M90" s="250"/>
      <c r="N90" s="251"/>
      <c r="O90" s="251"/>
      <c r="P90" s="251"/>
      <c r="Q90" s="214"/>
    </row>
    <row r="91" spans="1:17" s="183" customFormat="1" ht="15" customHeight="1">
      <c r="A91" s="77"/>
      <c r="B91" s="48" t="s">
        <v>144</v>
      </c>
      <c r="D91" s="352">
        <f t="shared" si="6"/>
        <v>0</v>
      </c>
      <c r="E91" s="369"/>
      <c r="F91" s="288"/>
      <c r="G91" s="273"/>
      <c r="H91" s="219"/>
      <c r="I91" s="219"/>
      <c r="J91" s="219"/>
      <c r="K91" s="219"/>
      <c r="L91" s="219"/>
      <c r="M91" s="250"/>
      <c r="N91" s="251"/>
      <c r="O91" s="251"/>
      <c r="P91" s="251"/>
      <c r="Q91" s="214"/>
    </row>
    <row r="92" spans="1:17" s="183" customFormat="1" ht="15" customHeight="1">
      <c r="A92" s="23"/>
      <c r="B92" s="585" t="s">
        <v>145</v>
      </c>
      <c r="C92" s="370"/>
      <c r="D92" s="352">
        <f t="shared" si="6"/>
        <v>0</v>
      </c>
      <c r="E92" s="369"/>
      <c r="F92" s="288"/>
      <c r="G92" s="273"/>
      <c r="H92" s="219"/>
      <c r="I92" s="219"/>
      <c r="J92" s="219"/>
      <c r="K92" s="219"/>
      <c r="L92" s="219"/>
      <c r="M92" s="250"/>
      <c r="N92" s="251"/>
      <c r="O92" s="251"/>
      <c r="P92" s="251"/>
      <c r="Q92" s="214"/>
    </row>
    <row r="93" spans="1:17" s="183" customFormat="1" ht="15" customHeight="1">
      <c r="A93" s="23"/>
      <c r="B93" s="585" t="s">
        <v>146</v>
      </c>
      <c r="C93" s="370"/>
      <c r="D93" s="352">
        <f t="shared" si="6"/>
        <v>0</v>
      </c>
      <c r="E93" s="369"/>
      <c r="F93" s="288"/>
      <c r="G93" s="273"/>
      <c r="H93" s="219"/>
      <c r="I93" s="219"/>
      <c r="J93" s="219"/>
      <c r="K93" s="219"/>
      <c r="L93" s="219"/>
      <c r="M93" s="250"/>
      <c r="N93" s="251"/>
      <c r="O93" s="251"/>
      <c r="P93" s="251"/>
      <c r="Q93" s="214"/>
    </row>
    <row r="94" spans="1:17" s="183" customFormat="1" ht="15" customHeight="1">
      <c r="A94" s="23"/>
      <c r="B94" s="585" t="s">
        <v>147</v>
      </c>
      <c r="C94" s="370"/>
      <c r="D94" s="352">
        <f t="shared" si="6"/>
        <v>0</v>
      </c>
      <c r="E94" s="369"/>
      <c r="F94" s="288"/>
      <c r="G94" s="273"/>
      <c r="H94" s="219"/>
      <c r="I94" s="219"/>
      <c r="J94" s="219"/>
      <c r="K94" s="219"/>
      <c r="L94" s="219"/>
      <c r="M94" s="250"/>
      <c r="N94" s="251"/>
      <c r="O94" s="251"/>
      <c r="P94" s="251"/>
      <c r="Q94" s="214"/>
    </row>
    <row r="95" spans="1:17" s="183" customFormat="1" ht="15" customHeight="1">
      <c r="A95" s="23"/>
      <c r="B95" s="585" t="s">
        <v>148</v>
      </c>
      <c r="C95" s="370"/>
      <c r="D95" s="352">
        <f t="shared" si="6"/>
        <v>0</v>
      </c>
      <c r="E95" s="369"/>
      <c r="F95" s="288"/>
      <c r="G95" s="273"/>
      <c r="H95" s="219"/>
      <c r="I95" s="219"/>
      <c r="J95" s="219"/>
      <c r="K95" s="219"/>
      <c r="L95" s="219"/>
      <c r="M95" s="250"/>
      <c r="N95" s="251"/>
      <c r="O95" s="251"/>
      <c r="P95" s="251"/>
      <c r="Q95" s="214"/>
    </row>
    <row r="96" spans="1:17" s="183" customFormat="1" ht="15" customHeight="1">
      <c r="A96" s="23"/>
      <c r="B96" s="173" t="s">
        <v>149</v>
      </c>
      <c r="C96" s="371"/>
      <c r="D96" s="372">
        <f t="shared" si="6"/>
        <v>0</v>
      </c>
      <c r="E96" s="369"/>
      <c r="F96" s="288"/>
      <c r="G96" s="273"/>
      <c r="H96" s="219"/>
      <c r="I96" s="219"/>
      <c r="J96" s="219"/>
      <c r="K96" s="219"/>
      <c r="L96" s="219"/>
      <c r="M96" s="250"/>
      <c r="N96" s="251"/>
      <c r="O96" s="251"/>
      <c r="P96" s="251"/>
      <c r="Q96" s="214"/>
    </row>
    <row r="97" spans="1:58" s="183" customFormat="1" ht="15" customHeight="1">
      <c r="A97" s="373"/>
      <c r="B97" s="32" t="s">
        <v>150</v>
      </c>
      <c r="C97" s="374"/>
      <c r="D97" s="375">
        <f t="shared" si="6"/>
        <v>0</v>
      </c>
      <c r="E97" s="369"/>
      <c r="F97" s="288"/>
      <c r="G97" s="273"/>
      <c r="H97" s="219"/>
      <c r="I97" s="219"/>
      <c r="J97" s="219"/>
      <c r="K97" s="219"/>
      <c r="L97" s="219"/>
      <c r="M97" s="250"/>
      <c r="N97" s="251"/>
      <c r="O97" s="251"/>
      <c r="P97" s="252"/>
      <c r="Q97" s="214"/>
    </row>
    <row r="98" spans="1:58" s="183" customFormat="1" ht="15" customHeight="1">
      <c r="A98" s="373"/>
      <c r="B98" s="32" t="s">
        <v>151</v>
      </c>
      <c r="C98" s="374"/>
      <c r="D98" s="375">
        <f t="shared" si="6"/>
        <v>0</v>
      </c>
      <c r="E98" s="369"/>
      <c r="F98" s="288"/>
      <c r="G98" s="273"/>
      <c r="H98" s="216"/>
      <c r="I98" s="216"/>
      <c r="J98" s="216"/>
      <c r="K98" s="216"/>
      <c r="L98" s="213"/>
      <c r="M98" s="253"/>
      <c r="N98" s="252"/>
      <c r="O98" s="252"/>
      <c r="P98" s="252"/>
      <c r="Q98" s="214"/>
    </row>
    <row r="99" spans="1:58" s="183" customFormat="1" ht="15" customHeight="1">
      <c r="A99" s="373"/>
      <c r="B99" s="32" t="s">
        <v>152</v>
      </c>
      <c r="C99" s="374"/>
      <c r="D99" s="375">
        <f t="shared" si="6"/>
        <v>0</v>
      </c>
      <c r="E99" s="369"/>
      <c r="F99" s="288"/>
      <c r="G99" s="273"/>
      <c r="H99" s="216"/>
      <c r="I99" s="216"/>
      <c r="J99" s="216"/>
      <c r="K99" s="216"/>
      <c r="L99" s="213"/>
      <c r="M99" s="253"/>
      <c r="N99" s="252"/>
      <c r="O99" s="252"/>
      <c r="P99" s="252"/>
      <c r="Q99" s="214"/>
    </row>
    <row r="100" spans="1:58" s="313" customFormat="1" ht="15" customHeight="1">
      <c r="A100" s="92"/>
      <c r="B100" s="93" t="s">
        <v>153</v>
      </c>
      <c r="C100" s="354"/>
      <c r="D100" s="356"/>
      <c r="E100" s="356"/>
      <c r="F100" s="288"/>
      <c r="G100" s="273"/>
      <c r="H100" s="86"/>
      <c r="I100" s="102"/>
      <c r="J100" s="102"/>
      <c r="K100" s="102"/>
      <c r="L100" s="88"/>
      <c r="M100" s="102"/>
      <c r="N100" s="102"/>
      <c r="O100" s="102"/>
      <c r="P100" s="102"/>
      <c r="Q100" s="88"/>
    </row>
    <row r="101" spans="1:58" s="313" customFormat="1">
      <c r="A101" s="309"/>
      <c r="B101" s="177" t="s">
        <v>154</v>
      </c>
      <c r="C101" s="359"/>
      <c r="D101" s="352">
        <f t="shared" si="6"/>
        <v>0</v>
      </c>
      <c r="E101" s="311"/>
      <c r="F101" s="312"/>
      <c r="G101" s="273"/>
      <c r="H101" s="216"/>
      <c r="I101" s="216"/>
      <c r="J101" s="216"/>
      <c r="K101" s="216"/>
      <c r="L101" s="213"/>
      <c r="M101" s="246"/>
      <c r="N101" s="247"/>
      <c r="O101" s="247"/>
      <c r="P101" s="247"/>
      <c r="Q101" s="248"/>
    </row>
    <row r="102" spans="1:58" s="313" customFormat="1">
      <c r="A102" s="309"/>
      <c r="B102" s="177" t="s">
        <v>155</v>
      </c>
      <c r="C102" s="359"/>
      <c r="D102" s="352">
        <f t="shared" si="6"/>
        <v>0</v>
      </c>
      <c r="E102" s="311"/>
      <c r="F102" s="312"/>
      <c r="G102" s="273"/>
      <c r="H102" s="216"/>
      <c r="I102" s="216"/>
      <c r="J102" s="216"/>
      <c r="K102" s="216"/>
      <c r="L102" s="213"/>
      <c r="M102" s="246"/>
      <c r="N102" s="247"/>
      <c r="O102" s="247"/>
      <c r="P102" s="247"/>
      <c r="Q102" s="248"/>
    </row>
    <row r="103" spans="1:58" s="313" customFormat="1">
      <c r="A103" s="309"/>
      <c r="B103" s="177" t="s">
        <v>156</v>
      </c>
      <c r="C103" s="359"/>
      <c r="D103" s="352">
        <f t="shared" si="6"/>
        <v>0</v>
      </c>
      <c r="E103" s="311"/>
      <c r="F103" s="312"/>
      <c r="G103" s="273"/>
      <c r="H103" s="216"/>
      <c r="I103" s="216"/>
      <c r="J103" s="216"/>
      <c r="K103" s="216"/>
      <c r="L103" s="213"/>
      <c r="M103" s="246"/>
      <c r="N103" s="247"/>
      <c r="O103" s="247"/>
      <c r="P103" s="247"/>
      <c r="Q103" s="248"/>
    </row>
    <row r="104" spans="1:58" s="313" customFormat="1">
      <c r="A104" s="309"/>
      <c r="B104" s="177" t="s">
        <v>157</v>
      </c>
      <c r="C104" s="359"/>
      <c r="D104" s="352">
        <f t="shared" si="6"/>
        <v>0</v>
      </c>
      <c r="E104" s="311"/>
      <c r="F104" s="312"/>
      <c r="G104" s="273"/>
      <c r="H104" s="216"/>
      <c r="I104" s="216"/>
      <c r="J104" s="216"/>
      <c r="K104" s="216"/>
      <c r="L104" s="213"/>
      <c r="M104" s="246"/>
      <c r="N104" s="247"/>
      <c r="O104" s="247"/>
      <c r="P104" s="247"/>
      <c r="Q104" s="248"/>
    </row>
    <row r="105" spans="1:58" s="313" customFormat="1">
      <c r="A105" s="309"/>
      <c r="B105" s="177" t="s">
        <v>158</v>
      </c>
      <c r="C105" s="359"/>
      <c r="D105" s="352">
        <f t="shared" si="6"/>
        <v>0</v>
      </c>
      <c r="E105" s="311"/>
      <c r="F105" s="312"/>
      <c r="G105" s="273"/>
      <c r="H105" s="216"/>
      <c r="I105" s="216"/>
      <c r="J105" s="216"/>
      <c r="K105" s="216"/>
      <c r="L105" s="213"/>
      <c r="M105" s="246"/>
      <c r="N105" s="247"/>
      <c r="O105" s="247"/>
      <c r="P105" s="247"/>
      <c r="Q105" s="248"/>
    </row>
    <row r="106" spans="1:58" s="313" customFormat="1">
      <c r="A106" s="309"/>
      <c r="B106" s="177" t="s">
        <v>159</v>
      </c>
      <c r="C106" s="359"/>
      <c r="D106" s="352">
        <f t="shared" si="6"/>
        <v>0</v>
      </c>
      <c r="E106" s="311"/>
      <c r="F106" s="312"/>
      <c r="G106" s="273"/>
      <c r="H106" s="216"/>
      <c r="I106" s="216"/>
      <c r="J106" s="216"/>
      <c r="K106" s="216"/>
      <c r="L106" s="213"/>
      <c r="M106" s="246"/>
      <c r="N106" s="247"/>
      <c r="O106" s="247"/>
      <c r="P106" s="247"/>
      <c r="Q106" s="248"/>
    </row>
    <row r="107" spans="1:58" s="313" customFormat="1">
      <c r="A107" s="309"/>
      <c r="B107" s="177" t="s">
        <v>160</v>
      </c>
      <c r="C107" s="359"/>
      <c r="D107" s="352">
        <f t="shared" si="6"/>
        <v>0</v>
      </c>
      <c r="E107" s="311"/>
      <c r="F107" s="312"/>
      <c r="G107" s="273"/>
      <c r="H107" s="216"/>
      <c r="I107" s="216"/>
      <c r="J107" s="216"/>
      <c r="K107" s="216"/>
      <c r="L107" s="213"/>
      <c r="M107" s="246"/>
      <c r="N107" s="247"/>
      <c r="O107" s="247"/>
      <c r="P107" s="247"/>
      <c r="Q107" s="248"/>
    </row>
    <row r="108" spans="1:58" s="313" customFormat="1">
      <c r="A108" s="309"/>
      <c r="B108" s="177" t="s">
        <v>161</v>
      </c>
      <c r="C108" s="359"/>
      <c r="D108" s="352">
        <f t="shared" si="6"/>
        <v>0</v>
      </c>
      <c r="E108" s="311"/>
      <c r="F108" s="312"/>
      <c r="G108" s="273"/>
      <c r="H108" s="216"/>
      <c r="I108" s="216"/>
      <c r="J108" s="216"/>
      <c r="K108" s="216"/>
      <c r="L108" s="213"/>
      <c r="M108" s="246"/>
      <c r="N108" s="247"/>
      <c r="O108" s="247"/>
      <c r="P108" s="247"/>
      <c r="Q108" s="248"/>
    </row>
    <row r="109" spans="1:58" s="313" customFormat="1">
      <c r="A109" s="309"/>
      <c r="B109" s="177" t="s">
        <v>162</v>
      </c>
      <c r="C109" s="359"/>
      <c r="D109" s="352">
        <f t="shared" si="6"/>
        <v>0</v>
      </c>
      <c r="E109" s="311"/>
      <c r="F109" s="312"/>
      <c r="G109" s="273"/>
      <c r="H109" s="216"/>
      <c r="I109" s="216"/>
      <c r="J109" s="216"/>
      <c r="K109" s="216"/>
      <c r="L109" s="213"/>
      <c r="M109" s="246"/>
      <c r="N109" s="247"/>
      <c r="O109" s="247"/>
      <c r="P109" s="247"/>
      <c r="Q109" s="248"/>
    </row>
    <row r="110" spans="1:58" s="313" customFormat="1">
      <c r="A110" s="309"/>
      <c r="B110" s="177" t="s">
        <v>163</v>
      </c>
      <c r="C110" s="359"/>
      <c r="D110" s="352">
        <f t="shared" si="6"/>
        <v>0</v>
      </c>
      <c r="E110" s="311"/>
      <c r="F110" s="312"/>
      <c r="G110" s="273"/>
      <c r="H110" s="216"/>
      <c r="I110" s="216"/>
      <c r="J110" s="216"/>
      <c r="K110" s="216"/>
      <c r="L110" s="213"/>
      <c r="M110" s="246"/>
      <c r="N110" s="247"/>
      <c r="O110" s="247"/>
      <c r="P110" s="247"/>
      <c r="Q110" s="248"/>
    </row>
    <row r="111" spans="1:58" s="313" customFormat="1">
      <c r="A111" s="309"/>
      <c r="B111" s="177" t="s">
        <v>164</v>
      </c>
      <c r="C111" s="359"/>
      <c r="D111" s="352">
        <f t="shared" si="6"/>
        <v>0</v>
      </c>
      <c r="E111" s="311"/>
      <c r="F111" s="312"/>
      <c r="G111" s="273"/>
      <c r="H111" s="216"/>
      <c r="I111" s="216"/>
      <c r="J111" s="216"/>
      <c r="K111" s="216"/>
      <c r="L111" s="213"/>
      <c r="M111" s="246"/>
      <c r="N111" s="247"/>
      <c r="O111" s="247"/>
      <c r="P111" s="247"/>
      <c r="Q111" s="248"/>
    </row>
    <row r="112" spans="1:58" ht="15" customHeight="1">
      <c r="A112" s="84"/>
      <c r="B112" s="85" t="s">
        <v>165</v>
      </c>
      <c r="C112" s="376"/>
      <c r="D112" s="298"/>
      <c r="E112" s="88"/>
      <c r="F112" s="288"/>
      <c r="G112" s="273"/>
      <c r="H112" s="86"/>
      <c r="I112" s="102"/>
      <c r="J112" s="102"/>
      <c r="K112" s="102"/>
      <c r="L112" s="88"/>
      <c r="M112" s="102"/>
      <c r="N112" s="102"/>
      <c r="O112" s="102"/>
      <c r="P112" s="102"/>
      <c r="Q112" s="88"/>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row>
    <row r="113" spans="1:17" s="313" customFormat="1" ht="15" customHeight="1">
      <c r="A113" s="575"/>
      <c r="B113" s="32" t="s">
        <v>166</v>
      </c>
      <c r="C113" s="377"/>
      <c r="D113" s="375"/>
      <c r="E113" s="311"/>
      <c r="F113" s="312"/>
      <c r="G113" s="273"/>
      <c r="H113" s="216"/>
      <c r="I113" s="216"/>
      <c r="J113" s="216"/>
      <c r="K113" s="216"/>
      <c r="L113" s="213"/>
      <c r="M113" s="242"/>
      <c r="N113" s="216"/>
      <c r="O113" s="216"/>
      <c r="P113" s="216"/>
      <c r="Q113" s="254"/>
    </row>
    <row r="114" spans="1:17" s="313" customFormat="1" ht="15" customHeight="1">
      <c r="A114" s="575"/>
      <c r="B114" s="202" t="s">
        <v>167</v>
      </c>
      <c r="C114" s="378"/>
      <c r="D114" s="352">
        <f>IF(AND(OR(H114=I114,I114="",I114=0),OR(H114=J114,J114="",J114=0),OR(H114=K114,K114="",K114=0),OR(H114=L114,L114="",L114=0),OR(H114=M114,M114="",M114=0),OR(H114=N114,N114="",N114=0),OR(H114=O114,O114="",O114=0),OR(H114=P114,P114="",P114=0),OR(H114=Q114,Q114="",Q114=0)),H114,"Mix")</f>
        <v>0</v>
      </c>
      <c r="E114" s="379"/>
      <c r="F114" s="312" t="s">
        <v>51</v>
      </c>
      <c r="G114" s="273"/>
      <c r="H114" s="213"/>
      <c r="I114" s="213"/>
      <c r="J114" s="213"/>
      <c r="K114" s="213"/>
      <c r="L114" s="213"/>
      <c r="M114" s="212"/>
      <c r="N114" s="213"/>
      <c r="O114" s="213"/>
      <c r="P114" s="213"/>
      <c r="Q114" s="213"/>
    </row>
    <row r="115" spans="1:17" ht="15" customHeight="1">
      <c r="A115" s="658"/>
      <c r="B115" s="657" t="s">
        <v>168</v>
      </c>
      <c r="C115" s="659" t="s">
        <v>169</v>
      </c>
      <c r="D115" s="372">
        <f t="shared" ref="D115:D116" si="7">IF(AND(OR(H115=I115,I115="",I115=0),OR(H115=J115,J115="",J115=0),OR(H115=K115,K115="",K115=0),OR(H115=L115,L115="",L115=0),OR(H115=M115,M115="",M115=0),OR(H115=N115,N115="",N115=0),OR(H115=O115,O115="",O115=0),OR(H115=P115,P115="",P115=0),OR(H115=Q115,Q115="",Q115=0)),H115,"Mix")</f>
        <v>0</v>
      </c>
      <c r="E115" s="660"/>
      <c r="F115" s="288" t="s">
        <v>51</v>
      </c>
      <c r="G115" s="273"/>
      <c r="H115" s="220"/>
      <c r="I115" s="220"/>
      <c r="J115" s="220"/>
      <c r="K115" s="220"/>
      <c r="L115" s="220"/>
      <c r="M115" s="255"/>
      <c r="N115" s="220"/>
      <c r="O115" s="220"/>
      <c r="P115" s="220"/>
      <c r="Q115" s="220"/>
    </row>
    <row r="116" spans="1:17" ht="30" customHeight="1">
      <c r="A116" s="658"/>
      <c r="B116" s="657"/>
      <c r="C116" s="659"/>
      <c r="D116" s="352">
        <f t="shared" si="7"/>
        <v>0</v>
      </c>
      <c r="E116" s="660"/>
      <c r="F116" s="288" t="s">
        <v>51</v>
      </c>
      <c r="G116" s="273"/>
      <c r="H116" s="221"/>
      <c r="I116" s="221"/>
      <c r="J116" s="221"/>
      <c r="K116" s="221"/>
      <c r="L116" s="221"/>
      <c r="M116" s="256"/>
      <c r="N116" s="221"/>
      <c r="O116" s="221"/>
      <c r="P116" s="221"/>
      <c r="Q116" s="221"/>
    </row>
    <row r="117" spans="1:17" ht="15" customHeight="1">
      <c r="A117" s="574"/>
      <c r="B117" s="573" t="s">
        <v>170</v>
      </c>
      <c r="C117" s="380"/>
      <c r="D117" s="352">
        <f>IF(AND(OR(H117=I117,I117="",I117=0),OR(H117=J117,J117="",J117=0),OR(H117=K117,K117="",K117=0),OR(H117=L117,L117="",L117=0),OR(H117=M117,M117="",M117=0),OR(H117=N117,N117="",N117=0),OR(H117=O117,O117="",O117=0),OR(H117=P117,P117="",P117=0),OR(H117=Q117,Q117="",Q117=0)),H117,"Mix")</f>
        <v>0</v>
      </c>
      <c r="E117" s="381"/>
      <c r="F117" s="288"/>
      <c r="G117" s="273"/>
      <c r="H117" s="221"/>
      <c r="I117" s="221"/>
      <c r="J117" s="221"/>
      <c r="K117" s="221"/>
      <c r="L117" s="221"/>
      <c r="M117" s="256"/>
      <c r="N117" s="221"/>
      <c r="O117" s="221"/>
      <c r="P117" s="221"/>
      <c r="Q117" s="221"/>
    </row>
    <row r="118" spans="1:17" ht="15" customHeight="1">
      <c r="A118" s="574"/>
      <c r="B118" s="32" t="s">
        <v>171</v>
      </c>
      <c r="C118" s="382"/>
      <c r="D118" s="352">
        <f t="shared" ref="D118:D120" si="8">IF(AND(OR(H118=I118,I118="",I118=0),OR(H118=J118,J118="",J118=0),OR(H118=K118,K118="",K118=0),OR(H118=L118,L118="",L118=0),OR(H118=M118,M118="",M118=0),OR(H118=N118,N118="",N118=0),OR(H118=O118,O118="",O118=0),OR(H118=P118,P118="",P118=0),OR(H118=Q118,Q118="",Q118=0)),H118,"Mix")</f>
        <v>0</v>
      </c>
      <c r="E118" s="381"/>
      <c r="F118" s="288" t="s">
        <v>51</v>
      </c>
      <c r="G118" s="273"/>
      <c r="H118" s="221"/>
      <c r="I118" s="221"/>
      <c r="J118" s="221"/>
      <c r="K118" s="221"/>
      <c r="L118" s="221"/>
      <c r="M118" s="256"/>
      <c r="N118" s="221"/>
      <c r="O118" s="221"/>
      <c r="P118" s="221"/>
      <c r="Q118" s="221"/>
    </row>
    <row r="119" spans="1:17" ht="15" customHeight="1">
      <c r="A119" s="574"/>
      <c r="B119" s="32" t="s">
        <v>172</v>
      </c>
      <c r="C119" s="383"/>
      <c r="D119" s="352">
        <f t="shared" si="8"/>
        <v>0</v>
      </c>
      <c r="E119" s="381"/>
      <c r="F119" s="288"/>
      <c r="G119" s="273"/>
      <c r="H119" s="221"/>
      <c r="I119" s="221"/>
      <c r="J119" s="221"/>
      <c r="K119" s="221"/>
      <c r="L119" s="221"/>
      <c r="M119" s="256"/>
      <c r="N119" s="221"/>
      <c r="O119" s="221"/>
      <c r="P119" s="221"/>
      <c r="Q119" s="221"/>
    </row>
    <row r="120" spans="1:17" ht="30" customHeight="1">
      <c r="A120" s="574"/>
      <c r="B120" s="32" t="s">
        <v>173</v>
      </c>
      <c r="C120" s="383"/>
      <c r="D120" s="352">
        <f t="shared" si="8"/>
        <v>0</v>
      </c>
      <c r="E120" s="381"/>
      <c r="F120" s="288"/>
      <c r="G120" s="273"/>
      <c r="H120" s="221"/>
      <c r="I120" s="221"/>
      <c r="J120" s="221"/>
      <c r="K120" s="221"/>
      <c r="L120" s="221"/>
      <c r="M120" s="256"/>
      <c r="N120" s="221"/>
      <c r="O120" s="221"/>
      <c r="P120" s="221"/>
      <c r="Q120" s="221"/>
    </row>
    <row r="121" spans="1:17" ht="15" customHeight="1">
      <c r="A121" s="350"/>
      <c r="B121" s="196" t="s">
        <v>174</v>
      </c>
      <c r="C121" s="384"/>
      <c r="D121" s="385"/>
      <c r="E121" s="385"/>
      <c r="F121" s="288"/>
      <c r="G121" s="273"/>
      <c r="H121" s="386"/>
      <c r="I121" s="387"/>
      <c r="J121" s="388"/>
      <c r="K121" s="388"/>
      <c r="L121" s="389"/>
      <c r="M121" s="384"/>
      <c r="N121" s="384"/>
      <c r="O121" s="384"/>
      <c r="P121" s="384"/>
      <c r="Q121" s="385"/>
    </row>
    <row r="122" spans="1:17" ht="15" customHeight="1">
      <c r="A122" s="139"/>
      <c r="B122" s="32" t="s">
        <v>175</v>
      </c>
      <c r="C122" s="320" t="s">
        <v>176</v>
      </c>
      <c r="D122" s="352">
        <f>IF(AND(OR(H122=I122,I122="",I122=0),OR(H122=J122,J122="",J122=0),OR(H122=K122,K122="",K122=0),OR(H122=L122,L122="",L122=0),OR(H122=M122,M122="",M122=0),OR(H122=N122,N122="",N122=0),OR(H122=O122,O122="",O122=0),OR(H122=P122,P122="",P122=0),OR(H122=Q122,Q122="",Q122=0)),H122,"Mix")</f>
        <v>0</v>
      </c>
      <c r="E122" s="321"/>
      <c r="F122" s="288"/>
      <c r="G122" s="273"/>
      <c r="H122" s="213"/>
      <c r="I122" s="213"/>
      <c r="J122" s="213"/>
      <c r="K122" s="213"/>
      <c r="L122" s="213"/>
      <c r="M122" s="212"/>
      <c r="N122" s="213"/>
      <c r="O122" s="213"/>
      <c r="P122" s="401"/>
      <c r="Q122" s="401"/>
    </row>
    <row r="123" spans="1:17" ht="15" customHeight="1">
      <c r="A123" s="167"/>
      <c r="B123" s="48" t="s">
        <v>177</v>
      </c>
      <c r="C123" s="303"/>
      <c r="D123" s="352">
        <f>IF(AND(OR(H123=I123,I123="",I123=0),OR(H123=J123,J123="",J123=0),OR(H123=K123,K123="",K123=0),OR(H123=L123,L123="",L123=0),OR(H123=M123,M123="",M123=0),OR(H123=N123,N123="",N123=0),OR(H123=O123,O123="",O123=0),OR(H123=P123,P123="",P123=0),OR(H123=Q123,Q123="",Q123=0)),H123,"Mix")</f>
        <v>0</v>
      </c>
      <c r="E123" s="321"/>
      <c r="F123" s="288" t="s">
        <v>51</v>
      </c>
      <c r="G123" s="273"/>
      <c r="H123" s="213"/>
      <c r="I123" s="213"/>
      <c r="J123" s="213"/>
      <c r="K123" s="213"/>
      <c r="L123" s="213"/>
      <c r="M123" s="212"/>
      <c r="N123" s="213"/>
      <c r="O123" s="213"/>
      <c r="P123" s="213"/>
      <c r="Q123" s="213"/>
    </row>
    <row r="124" spans="1:17">
      <c r="A124" s="31"/>
      <c r="B124" s="32" t="s">
        <v>178</v>
      </c>
      <c r="C124" s="390" t="s">
        <v>176</v>
      </c>
      <c r="D124" s="352">
        <f>IF(AND(OR(H124=I124,I124="",I124=0),OR(H124=J124,J124="",J124=0),OR(H124=K124,K124="",K124=0),OR(H124=L124,L124="",L124=0),OR(H124=M124,M124="",M124=0),OR(H124=N124,N124="",N124=0),OR(H124=O124,O124="",O124=0),OR(H124=P124,P124="",P124=0),OR(H124=Q124,Q124="",Q124=0)),H124,"Mix")</f>
        <v>0</v>
      </c>
      <c r="E124" s="321"/>
      <c r="F124" s="288"/>
      <c r="G124" s="273"/>
      <c r="H124" s="213"/>
      <c r="I124" s="213"/>
      <c r="J124" s="213"/>
      <c r="K124" s="213"/>
      <c r="L124" s="213"/>
      <c r="M124" s="212"/>
      <c r="N124" s="213"/>
      <c r="O124" s="213"/>
      <c r="P124" s="401"/>
      <c r="Q124" s="401"/>
    </row>
    <row r="125" spans="1:17">
      <c r="A125" s="31"/>
      <c r="B125" s="177" t="s">
        <v>179</v>
      </c>
      <c r="C125" s="390"/>
      <c r="D125" s="352">
        <f>IF(AND(OR(H125=I125,I125="",I125=0),OR(H125=J125,J125="",J125=0),OR(H125=K125,K125="",K125=0),OR(H125=L125,L125="",L125=0),OR(H125=M125,M125="",M125=0),OR(H125=N125,N125="",N125=0),OR(H125=O125,O125="",O125=0),OR(H125=P125,P125="",P125=0),OR(H125=Q125,Q125="",Q125=0)),H125,"Mix")</f>
        <v>0</v>
      </c>
      <c r="E125" s="321"/>
      <c r="F125" s="288"/>
      <c r="G125" s="273"/>
      <c r="H125" s="213"/>
      <c r="I125" s="213"/>
      <c r="J125" s="213"/>
      <c r="K125" s="213"/>
      <c r="L125" s="213"/>
      <c r="M125" s="212"/>
      <c r="N125" s="213"/>
      <c r="O125" s="213"/>
      <c r="P125" s="401"/>
      <c r="Q125" s="401"/>
    </row>
    <row r="126" spans="1:17" ht="15" customHeight="1">
      <c r="A126" s="31"/>
      <c r="B126" s="34" t="s">
        <v>180</v>
      </c>
      <c r="C126" s="303" t="s">
        <v>181</v>
      </c>
      <c r="D126" s="361">
        <f t="shared" ref="D126:D135" si="9">SUM(H126:Q126)</f>
        <v>0</v>
      </c>
      <c r="E126" s="391"/>
      <c r="F126" s="288" t="s">
        <v>51</v>
      </c>
      <c r="G126" s="273"/>
      <c r="H126" s="213"/>
      <c r="I126" s="213"/>
      <c r="J126" s="213"/>
      <c r="K126" s="213"/>
      <c r="L126" s="213"/>
      <c r="M126" s="212"/>
      <c r="N126" s="213"/>
      <c r="O126" s="213"/>
      <c r="P126" s="213"/>
      <c r="Q126" s="213"/>
    </row>
    <row r="127" spans="1:17" ht="15" customHeight="1">
      <c r="A127" s="31"/>
      <c r="B127" s="34" t="s">
        <v>77</v>
      </c>
      <c r="C127" s="301"/>
      <c r="D127" s="392">
        <f t="shared" si="9"/>
        <v>0</v>
      </c>
      <c r="E127" s="391"/>
      <c r="F127" s="288" t="s">
        <v>51</v>
      </c>
      <c r="G127" s="273"/>
      <c r="H127" s="222"/>
      <c r="I127" s="222"/>
      <c r="J127" s="222"/>
      <c r="K127" s="222"/>
      <c r="L127" s="222"/>
      <c r="M127" s="257"/>
      <c r="N127" s="222"/>
      <c r="O127" s="222"/>
      <c r="P127" s="222"/>
      <c r="Q127" s="222"/>
    </row>
    <row r="128" spans="1:17" ht="15" customHeight="1">
      <c r="A128" s="31"/>
      <c r="B128" s="34" t="s">
        <v>182</v>
      </c>
      <c r="C128" s="301"/>
      <c r="D128" s="361">
        <f t="shared" si="9"/>
        <v>0</v>
      </c>
      <c r="E128" s="391"/>
      <c r="F128" s="288"/>
      <c r="G128" s="273"/>
      <c r="H128" s="223"/>
      <c r="I128" s="223"/>
      <c r="J128" s="223"/>
      <c r="K128" s="223"/>
      <c r="L128" s="223"/>
      <c r="M128" s="258"/>
      <c r="N128" s="259"/>
      <c r="O128" s="259"/>
      <c r="P128" s="259"/>
      <c r="Q128" s="259"/>
    </row>
    <row r="129" spans="1:17" ht="15" customHeight="1">
      <c r="A129" s="31"/>
      <c r="B129" s="34" t="s">
        <v>183</v>
      </c>
      <c r="C129" s="301"/>
      <c r="D129" s="361">
        <f t="shared" si="9"/>
        <v>0</v>
      </c>
      <c r="E129" s="391"/>
      <c r="F129" s="288"/>
      <c r="G129" s="273"/>
      <c r="H129" s="223"/>
      <c r="I129" s="223"/>
      <c r="J129" s="223"/>
      <c r="K129" s="223"/>
      <c r="L129" s="223"/>
      <c r="M129" s="258"/>
      <c r="N129" s="259"/>
      <c r="O129" s="259"/>
      <c r="P129" s="259"/>
      <c r="Q129" s="259"/>
    </row>
    <row r="130" spans="1:17" ht="15" customHeight="1">
      <c r="A130" s="31"/>
      <c r="B130" s="34" t="s">
        <v>184</v>
      </c>
      <c r="C130" s="301"/>
      <c r="D130" s="361">
        <f t="shared" si="9"/>
        <v>0</v>
      </c>
      <c r="E130" s="391"/>
      <c r="F130" s="288"/>
      <c r="G130" s="273"/>
      <c r="H130" s="223"/>
      <c r="I130" s="223"/>
      <c r="J130" s="223"/>
      <c r="K130" s="223"/>
      <c r="L130" s="223"/>
      <c r="M130" s="258"/>
      <c r="N130" s="259"/>
      <c r="O130" s="259"/>
      <c r="P130" s="259"/>
      <c r="Q130" s="259"/>
    </row>
    <row r="131" spans="1:17" ht="15" customHeight="1">
      <c r="A131" s="31"/>
      <c r="B131" s="34" t="s">
        <v>185</v>
      </c>
      <c r="C131" s="301"/>
      <c r="D131" s="361">
        <f t="shared" si="9"/>
        <v>0</v>
      </c>
      <c r="E131" s="391"/>
      <c r="F131" s="288"/>
      <c r="G131" s="273"/>
      <c r="H131" s="224"/>
      <c r="I131" s="224"/>
      <c r="J131" s="224"/>
      <c r="K131" s="224"/>
      <c r="L131" s="224"/>
      <c r="M131" s="260"/>
      <c r="N131" s="261"/>
      <c r="O131" s="261"/>
      <c r="P131" s="261"/>
      <c r="Q131" s="261"/>
    </row>
    <row r="132" spans="1:17" ht="30" customHeight="1">
      <c r="A132" s="31"/>
      <c r="B132" s="34" t="s">
        <v>186</v>
      </c>
      <c r="C132" s="301" t="s">
        <v>187</v>
      </c>
      <c r="D132" s="361">
        <f t="shared" si="9"/>
        <v>0</v>
      </c>
      <c r="E132" s="391"/>
      <c r="F132" s="288" t="s">
        <v>51</v>
      </c>
      <c r="G132" s="273"/>
      <c r="H132" s="213"/>
      <c r="I132" s="213"/>
      <c r="J132" s="213"/>
      <c r="K132" s="213"/>
      <c r="L132" s="213"/>
      <c r="M132" s="212"/>
      <c r="N132" s="213"/>
      <c r="O132" s="213"/>
      <c r="P132" s="213"/>
      <c r="Q132" s="213"/>
    </row>
    <row r="133" spans="1:17" ht="15" customHeight="1">
      <c r="A133" s="31"/>
      <c r="B133" s="34" t="s">
        <v>188</v>
      </c>
      <c r="C133" s="301"/>
      <c r="D133" s="361">
        <f t="shared" si="9"/>
        <v>0</v>
      </c>
      <c r="E133" s="391"/>
      <c r="F133" s="288" t="s">
        <v>51</v>
      </c>
      <c r="G133" s="273"/>
      <c r="H133" s="225"/>
      <c r="I133" s="225"/>
      <c r="J133" s="225"/>
      <c r="K133" s="225"/>
      <c r="L133" s="225"/>
      <c r="M133" s="262"/>
      <c r="N133" s="225"/>
      <c r="O133" s="225"/>
      <c r="P133" s="225"/>
      <c r="Q133" s="225"/>
    </row>
    <row r="134" spans="1:17" ht="15" customHeight="1">
      <c r="A134" s="31"/>
      <c r="B134" s="34" t="s">
        <v>189</v>
      </c>
      <c r="C134" s="301"/>
      <c r="D134" s="361"/>
      <c r="E134" s="391"/>
      <c r="F134" s="288" t="s">
        <v>51</v>
      </c>
      <c r="G134" s="273"/>
      <c r="H134" s="225"/>
      <c r="I134" s="225"/>
      <c r="J134" s="225"/>
      <c r="K134" s="225"/>
      <c r="L134" s="225"/>
      <c r="M134" s="262"/>
      <c r="N134" s="225"/>
      <c r="O134" s="225"/>
      <c r="P134" s="225"/>
      <c r="Q134" s="225"/>
    </row>
    <row r="135" spans="1:17" ht="15" customHeight="1">
      <c r="A135" s="31"/>
      <c r="B135" s="34" t="s">
        <v>190</v>
      </c>
      <c r="C135" s="301"/>
      <c r="D135" s="361">
        <f t="shared" si="9"/>
        <v>0</v>
      </c>
      <c r="E135" s="391"/>
      <c r="F135" s="288" t="s">
        <v>51</v>
      </c>
      <c r="G135" s="273"/>
      <c r="H135" s="225"/>
      <c r="I135" s="225"/>
      <c r="J135" s="225"/>
      <c r="K135" s="225"/>
      <c r="L135" s="225"/>
      <c r="M135" s="262"/>
      <c r="N135" s="225"/>
      <c r="O135" s="225"/>
      <c r="P135" s="225"/>
      <c r="Q135" s="225"/>
    </row>
    <row r="136" spans="1:17" ht="15" customHeight="1">
      <c r="A136" s="31"/>
      <c r="B136" s="34" t="s">
        <v>191</v>
      </c>
      <c r="C136" s="301"/>
      <c r="D136" s="352">
        <f>IF(AND(OR(H136=I136,I136="",I136=0),OR(H136=J136,J136="",J136=0),OR(H136=K136,K136="",K136=0),OR(H136=L136,L136="",L136=0),OR(H136=M136,M136="",M136=0),OR(H136=N136,N136="",N136=0),OR(H136=O136,O136="",O136=0),OR(H136=P136,P136="",P136=0),OR(H136=Q136,Q136="",Q136=0)),H136,"Mix")</f>
        <v>0</v>
      </c>
      <c r="E136" s="391"/>
      <c r="F136" s="288"/>
      <c r="G136" s="273"/>
      <c r="H136" s="226"/>
      <c r="I136" s="226"/>
      <c r="J136" s="226"/>
      <c r="K136" s="226"/>
      <c r="L136" s="226"/>
      <c r="M136" s="263"/>
      <c r="N136" s="264"/>
      <c r="O136" s="264"/>
      <c r="P136" s="264"/>
      <c r="Q136" s="264"/>
    </row>
    <row r="137" spans="1:17" ht="15" customHeight="1">
      <c r="A137" s="31"/>
      <c r="B137" s="34" t="s">
        <v>192</v>
      </c>
      <c r="C137" s="301"/>
      <c r="D137" s="361">
        <f>SUM(H137:Q137)</f>
        <v>0</v>
      </c>
      <c r="E137" s="391"/>
      <c r="F137" s="288" t="s">
        <v>51</v>
      </c>
      <c r="G137" s="273"/>
      <c r="H137" s="225"/>
      <c r="I137" s="225"/>
      <c r="J137" s="225"/>
      <c r="K137" s="225"/>
      <c r="L137" s="225"/>
      <c r="M137" s="265"/>
      <c r="N137" s="266"/>
      <c r="O137" s="266"/>
      <c r="P137" s="266"/>
      <c r="Q137" s="266"/>
    </row>
    <row r="138" spans="1:17" ht="15" customHeight="1">
      <c r="A138" s="31"/>
      <c r="B138" s="34" t="s">
        <v>193</v>
      </c>
      <c r="C138" s="301"/>
      <c r="D138" s="352">
        <f>IF(AND(OR(H138=I138,I138="",I138=0),OR(H138=J138,J138="",J138=0),OR(H138=K138,K138="",K138=0),OR(H138=L138,L138="",L138=0),OR(H138=M138,M138="",M138=0),OR(H138=N138,N138="",N138=0),OR(H138=O138,O138="",O138=0),OR(H138=P138,P138="",P138=0),OR(H138=Q138,Q138="",Q138=0)),H138,"Mix")</f>
        <v>0</v>
      </c>
      <c r="E138" s="391"/>
      <c r="F138" s="288"/>
      <c r="G138" s="273"/>
      <c r="H138" s="226"/>
      <c r="I138" s="226"/>
      <c r="J138" s="226"/>
      <c r="K138" s="226"/>
      <c r="L138" s="226"/>
      <c r="M138" s="263"/>
      <c r="N138" s="264"/>
      <c r="O138" s="264"/>
      <c r="P138" s="264"/>
      <c r="Q138" s="264"/>
    </row>
    <row r="139" spans="1:17" ht="15" customHeight="1">
      <c r="A139" s="31"/>
      <c r="B139" s="34" t="s">
        <v>194</v>
      </c>
      <c r="C139" s="301"/>
      <c r="D139" s="361">
        <f>SUM(H139:Q139)</f>
        <v>0</v>
      </c>
      <c r="E139" s="391"/>
      <c r="F139" s="288" t="s">
        <v>51</v>
      </c>
      <c r="G139" s="273"/>
      <c r="H139" s="225"/>
      <c r="I139" s="225"/>
      <c r="J139" s="225"/>
      <c r="K139" s="225"/>
      <c r="L139" s="225"/>
      <c r="M139" s="265"/>
      <c r="N139" s="266"/>
      <c r="O139" s="266"/>
      <c r="P139" s="266"/>
      <c r="Q139" s="266"/>
    </row>
    <row r="140" spans="1:17" ht="60" customHeight="1">
      <c r="A140" s="31"/>
      <c r="B140" s="34" t="s">
        <v>195</v>
      </c>
      <c r="C140" s="301" t="s">
        <v>196</v>
      </c>
      <c r="D140" s="361">
        <f>SUM(H140:Q140)</f>
        <v>0</v>
      </c>
      <c r="E140" s="391"/>
      <c r="F140" s="288" t="s">
        <v>51</v>
      </c>
      <c r="G140" s="273"/>
      <c r="H140" s="227"/>
      <c r="I140" s="227"/>
      <c r="J140" s="227"/>
      <c r="K140" s="227"/>
      <c r="L140" s="227"/>
      <c r="M140" s="267"/>
      <c r="N140" s="268"/>
      <c r="O140" s="268"/>
      <c r="P140" s="268"/>
      <c r="Q140" s="268"/>
    </row>
    <row r="141" spans="1:17" ht="15" customHeight="1">
      <c r="A141" s="31"/>
      <c r="B141" s="34" t="s">
        <v>197</v>
      </c>
      <c r="C141" s="301"/>
      <c r="D141" s="361">
        <f>SUM(H141:Q141)</f>
        <v>0</v>
      </c>
      <c r="E141" s="391"/>
      <c r="F141" s="288" t="s">
        <v>51</v>
      </c>
      <c r="G141" s="273"/>
      <c r="H141" s="227"/>
      <c r="I141" s="227"/>
      <c r="J141" s="227"/>
      <c r="K141" s="227"/>
      <c r="L141" s="227"/>
      <c r="M141" s="267"/>
      <c r="N141" s="268"/>
      <c r="O141" s="268"/>
      <c r="P141" s="268"/>
      <c r="Q141" s="268"/>
    </row>
    <row r="142" spans="1:17" ht="15" customHeight="1">
      <c r="A142" s="31"/>
      <c r="B142" s="34" t="s">
        <v>198</v>
      </c>
      <c r="C142" s="393"/>
      <c r="D142" s="352">
        <f t="shared" ref="D142" si="10">IF(AND(OR(H142=I142,I142="",I142=0),OR(H142=J142,J142="",J142=0),OR(H142=K142,K142="",K142=0),OR(H142=L142,L142="",L142=0),OR(H142=M142,M142="",M142=0),OR(H142=N142,N142="",N142=0),OR(H142=O142,O142="",O142=0),OR(H142=P142,P142="",P142=0),OR(H142=Q142,Q142="",Q142=0)),H142,"Mix")</f>
        <v>0</v>
      </c>
      <c r="E142" s="311"/>
      <c r="F142" s="288"/>
      <c r="G142" s="273"/>
      <c r="H142" s="223"/>
      <c r="I142" s="223"/>
      <c r="J142" s="223"/>
      <c r="K142" s="223"/>
      <c r="L142" s="223"/>
      <c r="M142" s="258"/>
      <c r="N142" s="259"/>
      <c r="O142" s="259"/>
      <c r="P142" s="259"/>
      <c r="Q142" s="259"/>
    </row>
    <row r="143" spans="1:17" ht="15" customHeight="1">
      <c r="A143" s="394"/>
      <c r="B143" s="168" t="s">
        <v>199</v>
      </c>
      <c r="C143" s="395" t="s">
        <v>200</v>
      </c>
      <c r="D143" s="361">
        <f>SUM(H143:Q143)</f>
        <v>0</v>
      </c>
      <c r="E143" s="391"/>
      <c r="F143" s="288"/>
      <c r="G143" s="273"/>
      <c r="H143" s="396">
        <f t="shared" ref="H143:Q143" si="11">SUM(H133:H141)</f>
        <v>0</v>
      </c>
      <c r="I143" s="396">
        <f t="shared" ref="I143:L143" si="12">SUM(I133:I141)</f>
        <v>0</v>
      </c>
      <c r="J143" s="396">
        <f t="shared" si="12"/>
        <v>0</v>
      </c>
      <c r="K143" s="396">
        <f t="shared" si="12"/>
        <v>0</v>
      </c>
      <c r="L143" s="396">
        <f t="shared" si="12"/>
        <v>0</v>
      </c>
      <c r="M143" s="397">
        <f t="shared" si="11"/>
        <v>0</v>
      </c>
      <c r="N143" s="396">
        <f t="shared" si="11"/>
        <v>0</v>
      </c>
      <c r="O143" s="396">
        <f t="shared" si="11"/>
        <v>0</v>
      </c>
      <c r="P143" s="396">
        <f t="shared" si="11"/>
        <v>0</v>
      </c>
      <c r="Q143" s="396">
        <f t="shared" si="11"/>
        <v>0</v>
      </c>
    </row>
  </sheetData>
  <sheetProtection algorithmName="SHA-512" hashValue="+Fq9ARz5HTyv0Jvu+V4RNzjsy4mdlOKgmjA3pdQsohYlIIziMratp5dWVT7VbHb3iCWPCcF4VjExrxxh7FjR/g==" saltValue="UinAlc3MCJyl0lKv3jwsew==" spinCount="100000" sheet="1" insertColumns="0" sort="0" autoFilter="0"/>
  <autoFilter ref="F8:F143" xr:uid="{7FB9CAA7-2227-42F8-BBDD-CB0871BB6232}"/>
  <mergeCells count="17">
    <mergeCell ref="B115:B116"/>
    <mergeCell ref="A115:A116"/>
    <mergeCell ref="C115:C116"/>
    <mergeCell ref="E115:E116"/>
    <mergeCell ref="E5:E6"/>
    <mergeCell ref="B62:B64"/>
    <mergeCell ref="A62:A64"/>
    <mergeCell ref="C62:C64"/>
    <mergeCell ref="B1:D1"/>
    <mergeCell ref="C32:C34"/>
    <mergeCell ref="A5:B5"/>
    <mergeCell ref="A6:B6"/>
    <mergeCell ref="C5:D5"/>
    <mergeCell ref="C6:D6"/>
    <mergeCell ref="B2:D2"/>
    <mergeCell ref="B3:D3"/>
    <mergeCell ref="C21:C22"/>
  </mergeCells>
  <conditionalFormatting sqref="A121:E121">
    <cfRule type="cellIs" dxfId="16" priority="1" operator="notEqual">
      <formula>#REF!</formula>
    </cfRule>
    <cfRule type="expression" dxfId="15" priority="2">
      <formula>"&lt;&gt;$D$85"</formula>
    </cfRule>
    <cfRule type="expression" dxfId="14" priority="3">
      <formula>"&lt;&gt;$D$85"</formula>
    </cfRule>
  </conditionalFormatting>
  <conditionalFormatting sqref="D143">
    <cfRule type="cellIs" dxfId="13" priority="18" operator="notEqual">
      <formula>#REF!</formula>
    </cfRule>
    <cfRule type="expression" dxfId="12" priority="19">
      <formula>"&lt;&gt;$D$85"</formula>
    </cfRule>
    <cfRule type="expression" dxfId="11" priority="20">
      <formula>"&lt;&gt;$D$85"</formula>
    </cfRule>
  </conditionalFormatting>
  <conditionalFormatting sqref="H51:Q51">
    <cfRule type="containsText" dxfId="10" priority="15" operator="containsText" text="FALSE">
      <formula>NOT(ISERROR(SEARCH("FALSE",H51)))</formula>
    </cfRule>
    <cfRule type="cellIs" dxfId="9" priority="16" operator="lessThanOrEqual">
      <formula>0</formula>
    </cfRule>
    <cfRule type="cellIs" dxfId="8" priority="17" operator="equal">
      <formula>"'FALSE'"</formula>
    </cfRule>
  </conditionalFormatting>
  <hyperlinks>
    <hyperlink ref="C43" r:id="rId1" xr:uid="{883775AF-97C8-446A-8748-511A3DB7221E}"/>
    <hyperlink ref="C38" r:id="rId2" display="www.nyc.gov/site/dep/water/stormwater-permits.page" xr:uid="{2E4C186E-45CD-4AE2-B31C-15C54DF7F4BD}"/>
  </hyperlinks>
  <pageMargins left="0.25" right="0.25" top="0.75" bottom="0.75" header="0.3" footer="0.3"/>
  <pageSetup paperSize="3" scale="21" fitToHeight="0" orientation="landscape" r:id="rId3"/>
  <ignoredErrors>
    <ignoredError sqref="D32:D34 D51" unlockedFormula="1"/>
  </ignoredErrors>
  <extLst>
    <ext xmlns:x14="http://schemas.microsoft.com/office/spreadsheetml/2009/9/main" uri="{CCE6A557-97BC-4b89-ADB6-D9C93CAAB3DF}">
      <x14:dataValidations xmlns:xm="http://schemas.microsoft.com/office/excel/2006/main" count="77">
        <x14:dataValidation type="list" allowBlank="1" showInputMessage="1" showErrorMessage="1" xr:uid="{7CF81DF9-B6CE-4A62-A1A3-5B50B80EB43D}">
          <x14:formula1>
            <xm:f>'HIDE - Project-Bldgs dropdowns'!$C$56:$P$56</xm:f>
          </x14:formula1>
          <xm:sqref>H56:L56 M75:Q75</xm:sqref>
        </x14:dataValidation>
        <x14:dataValidation type="list" allowBlank="1" showInputMessage="1" showErrorMessage="1" xr:uid="{123F7696-95A1-42E7-A0E9-ED88D54182E3}">
          <x14:formula1>
            <xm:f>'HIDE - Project-Bldgs dropdowns'!$C$37:$E$37</xm:f>
          </x14:formula1>
          <xm:sqref>E37:E38 D37</xm:sqref>
        </x14:dataValidation>
        <x14:dataValidation type="list" allowBlank="1" showInputMessage="1" showErrorMessage="1" xr:uid="{0791E88C-C405-496C-AD7A-6F4F503D4787}">
          <x14:formula1>
            <xm:f>'HIDE - Project-Bldgs dropdowns'!$C$117:$K$117</xm:f>
          </x14:formula1>
          <xm:sqref>M115:Q115</xm:sqref>
        </x14:dataValidation>
        <x14:dataValidation type="list" allowBlank="1" showInputMessage="1" showErrorMessage="1" xr:uid="{3BD56CC3-7B95-4D64-8473-A9E53A0C6940}">
          <x14:formula1>
            <xm:f>'HIDE - Project-Bldgs dropdowns'!$C$29:$U$29</xm:f>
          </x14:formula1>
          <xm:sqref>E29</xm:sqref>
        </x14:dataValidation>
        <x14:dataValidation type="list" allowBlank="1" showInputMessage="1" showErrorMessage="1" xr:uid="{BE0638E7-B7A8-4105-8610-CA2779868488}">
          <x14:formula1>
            <xm:f>'HIDE - Project-Bldgs dropdowns'!$C$28:$T$28</xm:f>
          </x14:formula1>
          <xm:sqref>E28</xm:sqref>
        </x14:dataValidation>
        <x14:dataValidation type="list" allowBlank="1" showInputMessage="1" showErrorMessage="1" xr:uid="{3F76A3A0-AC3C-4CFB-8827-FF179D261889}">
          <x14:formula1>
            <xm:f>'HIDE - Project-Bldgs dropdowns'!$C$17:$D$17</xm:f>
          </x14:formula1>
          <xm:sqref>E17:E18 D17</xm:sqref>
        </x14:dataValidation>
        <x14:dataValidation type="list" allowBlank="1" showInputMessage="1" showErrorMessage="1" xr:uid="{37D25C4E-B887-49C7-9A13-09ECF9119E6D}">
          <x14:formula1>
            <xm:f>'HIDE - Project-Bldgs dropdowns'!$C$30:$E$30</xm:f>
          </x14:formula1>
          <xm:sqref>D30:E30</xm:sqref>
        </x14:dataValidation>
        <x14:dataValidation type="list" allowBlank="1" showInputMessage="1" showErrorMessage="1" xr:uid="{26E78280-64F4-4C19-ADE6-BB524065A371}">
          <x14:formula1>
            <xm:f>'HIDE - Project-Bldgs dropdowns'!#REF!</xm:f>
          </x14:formula1>
          <xm:sqref>E31 E36 D43 E39:E48</xm:sqref>
        </x14:dataValidation>
        <x14:dataValidation type="list" allowBlank="1" showInputMessage="1" showErrorMessage="1" xr:uid="{8E7FA695-24E8-483A-987C-E40E74AED1C5}">
          <x14:formula1>
            <xm:f>'HIDE - Project-Bldgs dropdowns'!$C$77:$D$77</xm:f>
          </x14:formula1>
          <xm:sqref>H77:L77 M92:Q92</xm:sqref>
        </x14:dataValidation>
        <x14:dataValidation type="list" allowBlank="1" showInputMessage="1" showErrorMessage="1" xr:uid="{375EF544-D97D-4F10-BCF2-97C142B885E5}">
          <x14:formula1>
            <xm:f>'HIDE - Project-Bldgs dropdowns'!$C$78:$D$78</xm:f>
          </x14:formula1>
          <xm:sqref>H78:L78 M93:Q93</xm:sqref>
        </x14:dataValidation>
        <x14:dataValidation type="list" allowBlank="1" showInputMessage="1" showErrorMessage="1" xr:uid="{EAC072A0-9D5E-4655-BEBB-341BDB8570BB}">
          <x14:formula1>
            <xm:f>'HIDE - Project-Bldgs dropdowns'!$C$79:$D$79</xm:f>
          </x14:formula1>
          <xm:sqref>H79:L79 M94:Q94</xm:sqref>
        </x14:dataValidation>
        <x14:dataValidation type="list" allowBlank="1" showInputMessage="1" showErrorMessage="1" xr:uid="{2BE0490D-B83D-42A2-8C17-91A7CE8D517A}">
          <x14:formula1>
            <xm:f>'HIDE - Project-Bldgs dropdowns'!$C$80:$D$80</xm:f>
          </x14:formula1>
          <xm:sqref>H80:L80 M95:Q95</xm:sqref>
        </x14:dataValidation>
        <x14:dataValidation type="list" allowBlank="1" showInputMessage="1" showErrorMessage="1" xr:uid="{D9EBE807-AB4D-4663-8B1B-976AA12600F4}">
          <x14:formula1>
            <xm:f>'HIDE - Project-Bldgs dropdowns'!$C$81:$D$81</xm:f>
          </x14:formula1>
          <xm:sqref>H81:L81 M96:Q96</xm:sqref>
        </x14:dataValidation>
        <x14:dataValidation type="list" allowBlank="1" showInputMessage="1" showErrorMessage="1" xr:uid="{2B151DB6-5183-4688-AD69-B41C907FC538}">
          <x14:formula1>
            <xm:f>'HIDE - Project-Bldgs dropdowns'!$C$82:$D$82</xm:f>
          </x14:formula1>
          <xm:sqref>H82:L82 M97:Q97</xm:sqref>
        </x14:dataValidation>
        <x14:dataValidation type="list" allowBlank="1" showInputMessage="1" showErrorMessage="1" xr:uid="{C5DF52E3-6F7C-4D44-899B-FB1AF6E4D257}">
          <x14:formula1>
            <xm:f>'HIDE - Project-Bldgs dropdowns'!$C$83:$D$83</xm:f>
          </x14:formula1>
          <xm:sqref>H83:L83 M98:Q98</xm:sqref>
        </x14:dataValidation>
        <x14:dataValidation type="list" allowBlank="1" showInputMessage="1" showErrorMessage="1" xr:uid="{11DE1B91-CA20-4E15-BB1B-86BDC4BB33C7}">
          <x14:formula1>
            <xm:f>'HIDE - Project-Bldgs dropdowns'!$C$84:$D$84</xm:f>
          </x14:formula1>
          <xm:sqref>H84:L84 M99:Q99</xm:sqref>
        </x14:dataValidation>
        <x14:dataValidation type="list" allowBlank="1" showInputMessage="1" showErrorMessage="1" xr:uid="{73CD4AC1-DEB5-4C21-849A-578A35213430}">
          <x14:formula1>
            <xm:f>'HIDE - Project-Bldgs dropdowns'!$C$76:$F$76</xm:f>
          </x14:formula1>
          <xm:sqref>H76:L76 M91:Q91</xm:sqref>
        </x14:dataValidation>
        <x14:dataValidation type="list" allowBlank="1" showInputMessage="1" showErrorMessage="1" xr:uid="{1B30639F-CB8D-49F6-9BFF-5BFAAD8BF1CE}">
          <x14:formula1>
            <xm:f>'HIDE - Project-Bldgs dropdowns'!$C$75:$D$75</xm:f>
          </x14:formula1>
          <xm:sqref>H75:L75 M90:Q90</xm:sqref>
        </x14:dataValidation>
        <x14:dataValidation type="list" allowBlank="1" showInputMessage="1" showErrorMessage="1" xr:uid="{B15A56B6-A077-4F4C-9C91-EF1D55BB27D4}">
          <x14:formula1>
            <xm:f>'HIDE - Project-Bldgs dropdowns'!$C$67:$D$67</xm:f>
          </x14:formula1>
          <xm:sqref>M82:Q82</xm:sqref>
        </x14:dataValidation>
        <x14:dataValidation type="list" allowBlank="1" showInputMessage="1" showErrorMessage="1" xr:uid="{01231AF4-0C32-445E-9B60-5EC104F3003C}">
          <x14:formula1>
            <xm:f>'HIDE - Project-Bldgs dropdowns'!$C$68:$D$68</xm:f>
          </x14:formula1>
          <xm:sqref>M83:Q83</xm:sqref>
        </x14:dataValidation>
        <x14:dataValidation type="list" allowBlank="1" showInputMessage="1" showErrorMessage="1" xr:uid="{BD47A39A-7E19-47DD-9322-795F5B173F60}">
          <x14:formula1>
            <xm:f>'HIDE - Project-Bldgs dropdowns'!$C$69:$D$69</xm:f>
          </x14:formula1>
          <xm:sqref>H69:L69 M84:Q84</xm:sqref>
        </x14:dataValidation>
        <x14:dataValidation type="list" allowBlank="1" showInputMessage="1" showErrorMessage="1" xr:uid="{C56B23C9-02C6-423A-B667-52AF6F7AED7B}">
          <x14:formula1>
            <xm:f>'HIDE - Project-Bldgs dropdowns'!$C$70:$D$70</xm:f>
          </x14:formula1>
          <xm:sqref>H70:L70 M85:Q85</xm:sqref>
        </x14:dataValidation>
        <x14:dataValidation type="list" allowBlank="1" showInputMessage="1" showErrorMessage="1" xr:uid="{F5CDF48F-4095-4562-B64B-317FC1DC3D81}">
          <x14:formula1>
            <xm:f>'HIDE - Project-Bldgs dropdowns'!$C$72:$F$72</xm:f>
          </x14:formula1>
          <xm:sqref>H72:L72 M88:Q88</xm:sqref>
        </x14:dataValidation>
        <x14:dataValidation type="list" allowBlank="1" showInputMessage="1" showErrorMessage="1" xr:uid="{943A9436-E6DC-43E5-B18C-323C6DD91850}">
          <x14:formula1>
            <xm:f>'HIDE - Project-Bldgs dropdowns'!$C$58:$J$58</xm:f>
          </x14:formula1>
          <xm:sqref>H58:L58 M76:Q76</xm:sqref>
        </x14:dataValidation>
        <x14:dataValidation type="list" allowBlank="1" showInputMessage="1" showErrorMessage="1" xr:uid="{0CC18FF0-4B60-4AC6-92F5-9D2F15BE9DFC}">
          <x14:formula1>
            <xm:f>'HIDE - Project-Bldgs dropdowns'!$C$62:$Z$62</xm:f>
          </x14:formula1>
          <xm:sqref>M77:Q77</xm:sqref>
        </x14:dataValidation>
        <x14:dataValidation type="list" allowBlank="1" showInputMessage="1" showErrorMessage="1" xr:uid="{AFB7A5F8-93CE-4012-9F76-E858050C94A5}">
          <x14:formula1>
            <xm:f>'HIDE - Project-Bldgs dropdowns'!$C$65:$E$65</xm:f>
          </x14:formula1>
          <xm:sqref>H65:L65 M78:Q78</xm:sqref>
        </x14:dataValidation>
        <x14:dataValidation type="list" allowBlank="1" showInputMessage="1" showErrorMessage="1" xr:uid="{7F23AD4C-F43F-45C2-B37D-18E115EA01F7}">
          <x14:formula1>
            <xm:f>'HIDE - Project-Bldgs dropdowns'!$C$65:$G$65</xm:f>
          </x14:formula1>
          <xm:sqref>M80:Q80 M101:Q111 M56:Q73</xm:sqref>
        </x14:dataValidation>
        <x14:dataValidation type="list" allowBlank="1" showInputMessage="1" showErrorMessage="1" xr:uid="{8499A33B-D4B1-4703-9049-FAAF1985F8A4}">
          <x14:formula1>
            <xm:f>'HIDE - Project-Bldgs dropdowns'!$C$114:$E$114</xm:f>
          </x14:formula1>
          <xm:sqref>M122:O122 M124:O125 H114:L114 M113:Q114</xm:sqref>
        </x14:dataValidation>
        <x14:dataValidation type="list" allowBlank="1" showInputMessage="1" showErrorMessage="1" xr:uid="{E1212530-4DAE-4F2D-AA6D-3A3C1064AB1B}">
          <x14:formula1>
            <xm:f>'HIDE - Project-Bldgs dropdowns'!$C$6:$F$6</xm:f>
          </x14:formula1>
          <xm:sqref>C6:D6</xm:sqref>
        </x14:dataValidation>
        <x14:dataValidation type="list" allowBlank="1" showInputMessage="1" showErrorMessage="1" xr:uid="{3E252C2B-8537-41AC-8AC2-2B08C59FCE12}">
          <x14:formula1>
            <xm:f>'HIDE - Project-Bldgs dropdowns'!$C$13:$D$13</xm:f>
          </x14:formula1>
          <xm:sqref>D13</xm:sqref>
        </x14:dataValidation>
        <x14:dataValidation type="list" allowBlank="1" showInputMessage="1" showErrorMessage="1" xr:uid="{AE25A751-6FB7-417B-9440-CBDE5E597FAD}">
          <x14:formula1>
            <xm:f>'HIDE - Project-Bldgs dropdowns'!$C$28:$M$28</xm:f>
          </x14:formula1>
          <xm:sqref>D28</xm:sqref>
        </x14:dataValidation>
        <x14:dataValidation type="list" allowBlank="1" showInputMessage="1" showErrorMessage="1" xr:uid="{4EC051B4-550D-4C01-A038-A7DEB847E47A}">
          <x14:formula1>
            <xm:f>'HIDE - Project-Bldgs dropdowns'!$C$29:$N$29</xm:f>
          </x14:formula1>
          <xm:sqref>D29</xm:sqref>
        </x14:dataValidation>
        <x14:dataValidation type="list" allowBlank="1" showInputMessage="1" showErrorMessage="1" xr:uid="{A0887AA2-491B-4B3D-9BAF-EBB0EE0298F8}">
          <x14:formula1>
            <xm:f>'HIDE - Project-Bldgs dropdowns'!$C$36:$E$36</xm:f>
          </x14:formula1>
          <xm:sqref>D36</xm:sqref>
        </x14:dataValidation>
        <x14:dataValidation type="list" allowBlank="1" showInputMessage="1" showErrorMessage="1" xr:uid="{440E64FD-DFFC-441D-9833-9F8A13BA335C}">
          <x14:formula1>
            <xm:f>'HIDE - Project-Bldgs dropdowns'!$C$39:$F$39</xm:f>
          </x14:formula1>
          <xm:sqref>D39</xm:sqref>
        </x14:dataValidation>
        <x14:dataValidation type="list" allowBlank="1" showInputMessage="1" showErrorMessage="1" xr:uid="{83F2AFC7-1C66-4CA9-9259-AD13A7D9E0C7}">
          <x14:formula1>
            <xm:f>'HIDE - Project-Bldgs dropdowns'!$C$40:$E$40</xm:f>
          </x14:formula1>
          <xm:sqref>D40</xm:sqref>
        </x14:dataValidation>
        <x14:dataValidation type="list" allowBlank="1" showInputMessage="1" showErrorMessage="1" xr:uid="{CB40B17F-0DFC-4A03-A3CD-91E61298F551}">
          <x14:formula1>
            <xm:f>'HIDE - Project-Bldgs dropdowns'!$C$41:$E$41</xm:f>
          </x14:formula1>
          <xm:sqref>D41</xm:sqref>
        </x14:dataValidation>
        <x14:dataValidation type="list" allowBlank="1" showInputMessage="1" showErrorMessage="1" xr:uid="{E5E49DBE-67E9-47F8-8D56-DF9F917050F7}">
          <x14:formula1>
            <xm:f>'HIDE - Project-Bldgs dropdowns'!$C$42:$E$42</xm:f>
          </x14:formula1>
          <xm:sqref>D42</xm:sqref>
        </x14:dataValidation>
        <x14:dataValidation type="list" allowBlank="1" showInputMessage="1" showErrorMessage="1" xr:uid="{5F25F9A4-2A3E-4579-852F-CEB96F088631}">
          <x14:formula1>
            <xm:f>'HIDE - Project-Bldgs dropdowns'!$C$46:$F$46</xm:f>
          </x14:formula1>
          <xm:sqref>D46</xm:sqref>
        </x14:dataValidation>
        <x14:dataValidation type="list" allowBlank="1" showInputMessage="1" showErrorMessage="1" xr:uid="{999E3BC9-0D54-4A01-B123-9676350A6995}">
          <x14:formula1>
            <xm:f>'HIDE - Project-Bldgs dropdowns'!$C$47:$D$47</xm:f>
          </x14:formula1>
          <xm:sqref>D47</xm:sqref>
        </x14:dataValidation>
        <x14:dataValidation type="list" allowBlank="1" showInputMessage="1" showErrorMessage="1" xr:uid="{D0B1C9EC-269C-4A7A-A4D9-5D9FB013F411}">
          <x14:formula1>
            <xm:f>'HIDE - Project-Bldgs dropdowns'!$C$48:$E$48</xm:f>
          </x14:formula1>
          <xm:sqref>D48</xm:sqref>
        </x14:dataValidation>
        <x14:dataValidation type="list" allowBlank="1" showInputMessage="1" showErrorMessage="1" xr:uid="{1DF42AD5-5BE9-4586-A4D4-6E98B1303618}">
          <x14:formula1>
            <xm:f>'HIDE - Project-Bldgs dropdowns'!$C$57:$P$57</xm:f>
          </x14:formula1>
          <xm:sqref>H57:L57</xm:sqref>
        </x14:dataValidation>
        <x14:dataValidation type="list" allowBlank="1" showInputMessage="1" showErrorMessage="1" xr:uid="{3EA91D01-F06D-4C08-A605-C57DB34DCD5B}">
          <x14:formula1>
            <xm:f>'HIDE - Project-Bldgs dropdowns'!$C$59:$J$59</xm:f>
          </x14:formula1>
          <xm:sqref>H59:L59</xm:sqref>
        </x14:dataValidation>
        <x14:dataValidation type="list" allowBlank="1" showInputMessage="1" showErrorMessage="1" xr:uid="{DAC2C2E7-B21A-4641-9045-4D05B437C76F}">
          <x14:formula1>
            <xm:f>'HIDE - Project-Bldgs dropdowns'!$C$67:$G$67</xm:f>
          </x14:formula1>
          <xm:sqref>H67:L67</xm:sqref>
        </x14:dataValidation>
        <x14:dataValidation type="list" allowBlank="1" showInputMessage="1" showErrorMessage="1" xr:uid="{D2069EDC-D76C-472A-8CAC-AF9AD020361D}">
          <x14:formula1>
            <xm:f>'HIDE - Project-Bldgs dropdowns'!$C$85:$D$85</xm:f>
          </x14:formula1>
          <xm:sqref>H85:L85</xm:sqref>
        </x14:dataValidation>
        <x14:dataValidation type="list" allowBlank="1" showInputMessage="1" showErrorMessage="1" xr:uid="{7ED7400A-871D-44A3-AF12-A355C1E4F5EE}">
          <x14:formula1>
            <xm:f>'HIDE - Project-Bldgs dropdowns'!$C$86:$D$86</xm:f>
          </x14:formula1>
          <xm:sqref>H86:L86</xm:sqref>
        </x14:dataValidation>
        <x14:dataValidation type="list" allowBlank="1" showInputMessage="1" showErrorMessage="1" xr:uid="{57260F6D-F6E9-4A2C-AE9D-A0310AB86E21}">
          <x14:formula1>
            <xm:f>'HIDE - Project-Bldgs dropdowns'!$C$87:$D$87</xm:f>
          </x14:formula1>
          <xm:sqref>H87:L87</xm:sqref>
        </x14:dataValidation>
        <x14:dataValidation type="list" allowBlank="1" showInputMessage="1" showErrorMessage="1" xr:uid="{2DD2FB45-17B5-4A5B-A705-6628A8A68D5D}">
          <x14:formula1>
            <xm:f>'HIDE - Project-Bldgs dropdowns'!$C$88:$D$88</xm:f>
          </x14:formula1>
          <xm:sqref>H88:L88</xm:sqref>
        </x14:dataValidation>
        <x14:dataValidation type="list" allowBlank="1" showInputMessage="1" showErrorMessage="1" xr:uid="{466B3D56-D3C0-4318-B549-67484517405A}">
          <x14:formula1>
            <xm:f>'HIDE - Project-Bldgs dropdowns'!$C$89:$D$89</xm:f>
          </x14:formula1>
          <xm:sqref>H89:L89</xm:sqref>
        </x14:dataValidation>
        <x14:dataValidation type="list" allowBlank="1" showInputMessage="1" showErrorMessage="1" xr:uid="{C80D8344-424E-4E17-B01D-81432982E302}">
          <x14:formula1>
            <xm:f>'HIDE - Project-Bldgs dropdowns'!$C$90:$D$90</xm:f>
          </x14:formula1>
          <xm:sqref>H90:L90</xm:sqref>
        </x14:dataValidation>
        <x14:dataValidation type="list" allowBlank="1" showInputMessage="1" showErrorMessage="1" xr:uid="{178DF19E-0332-41F1-8CF1-8864BDDF7BB1}">
          <x14:formula1>
            <xm:f>'HIDE - Project-Bldgs dropdowns'!$C$91:$D$91</xm:f>
          </x14:formula1>
          <xm:sqref>H91:L91</xm:sqref>
        </x14:dataValidation>
        <x14:dataValidation type="list" allowBlank="1" showInputMessage="1" showErrorMessage="1" xr:uid="{DFFCBD8A-5F1D-486C-ACDC-BEEADC234593}">
          <x14:formula1>
            <xm:f>'HIDE - Project-Bldgs dropdowns'!$C$92:$D$92</xm:f>
          </x14:formula1>
          <xm:sqref>H92:L92</xm:sqref>
        </x14:dataValidation>
        <x14:dataValidation type="list" allowBlank="1" showInputMessage="1" showErrorMessage="1" xr:uid="{78EBE84C-F7E9-4EEA-9DA2-738BB74CEFB0}">
          <x14:formula1>
            <xm:f>'HIDE - Project-Bldgs dropdowns'!$C$93:$D$93</xm:f>
          </x14:formula1>
          <xm:sqref>H93:L93</xm:sqref>
        </x14:dataValidation>
        <x14:dataValidation type="list" allowBlank="1" showInputMessage="1" showErrorMessage="1" xr:uid="{EC265C0B-B273-4639-8851-F4A81AEF9FFE}">
          <x14:formula1>
            <xm:f>'HIDE - Project-Bldgs dropdowns'!$C$94:$D$94</xm:f>
          </x14:formula1>
          <xm:sqref>H94:L94</xm:sqref>
        </x14:dataValidation>
        <x14:dataValidation type="list" allowBlank="1" showInputMessage="1" showErrorMessage="1" xr:uid="{C1119E00-9676-4B59-AF28-1591EB5AB5EE}">
          <x14:formula1>
            <xm:f>'HIDE - Project-Bldgs dropdowns'!$C$95:$D$95</xm:f>
          </x14:formula1>
          <xm:sqref>H95:L95</xm:sqref>
        </x14:dataValidation>
        <x14:dataValidation type="list" allowBlank="1" showInputMessage="1" showErrorMessage="1" xr:uid="{B9F1D332-92CA-435B-AB39-B001B24DF3EB}">
          <x14:formula1>
            <xm:f>'HIDE - Project-Bldgs dropdowns'!$C$96:$D$96</xm:f>
          </x14:formula1>
          <xm:sqref>H96:L96</xm:sqref>
        </x14:dataValidation>
        <x14:dataValidation type="list" allowBlank="1" showInputMessage="1" showErrorMessage="1" xr:uid="{249A4B7C-9CF2-48A5-8C13-0DB8F123A2D9}">
          <x14:formula1>
            <xm:f>'HIDE - Project-Bldgs dropdowns'!$C$97:$D$97</xm:f>
          </x14:formula1>
          <xm:sqref>H97:L97</xm:sqref>
        </x14:dataValidation>
        <x14:dataValidation type="list" allowBlank="1" showInputMessage="1" showErrorMessage="1" xr:uid="{3803EAF3-1428-4F0D-A8BE-2BA686CA1DB2}">
          <x14:formula1>
            <xm:f>'HIDE - Project-Bldgs dropdowns'!$C$98:$D$98</xm:f>
          </x14:formula1>
          <xm:sqref>H98:L98</xm:sqref>
        </x14:dataValidation>
        <x14:dataValidation type="list" allowBlank="1" showInputMessage="1" showErrorMessage="1" xr:uid="{5E7710FF-2A5B-4447-AF30-3307F7AB3A65}">
          <x14:formula1>
            <xm:f>'HIDE - Project-Bldgs dropdowns'!$C$99:$D$99</xm:f>
          </x14:formula1>
          <xm:sqref>H99:L99</xm:sqref>
        </x14:dataValidation>
        <x14:dataValidation type="list" allowBlank="1" showInputMessage="1" showErrorMessage="1" xr:uid="{80C77EE0-C779-4BD9-B71D-AD8716584F85}">
          <x14:formula1>
            <xm:f>'HIDE - Project-Bldgs dropdowns'!$C$101:$D$101</xm:f>
          </x14:formula1>
          <xm:sqref>H101:L101</xm:sqref>
        </x14:dataValidation>
        <x14:dataValidation type="list" allowBlank="1" showInputMessage="1" showErrorMessage="1" xr:uid="{735D1FBA-5266-4053-B708-2396F0A4982C}">
          <x14:formula1>
            <xm:f>'HIDE - Project-Bldgs dropdowns'!$C$102:$D$102</xm:f>
          </x14:formula1>
          <xm:sqref>H102:L102</xm:sqref>
        </x14:dataValidation>
        <x14:dataValidation type="list" allowBlank="1" showInputMessage="1" showErrorMessage="1" xr:uid="{424FAC49-FFBB-4391-8E0A-38716F3EDABD}">
          <x14:formula1>
            <xm:f>'HIDE - Project-Bldgs dropdowns'!$C$103:$D$103</xm:f>
          </x14:formula1>
          <xm:sqref>H103:L103</xm:sqref>
        </x14:dataValidation>
        <x14:dataValidation type="list" allowBlank="1" showInputMessage="1" showErrorMessage="1" xr:uid="{4B8E76D4-C6BF-4A8C-A2A5-6B7B465186B2}">
          <x14:formula1>
            <xm:f>'HIDE - Project-Bldgs dropdowns'!$C$104:$D$104</xm:f>
          </x14:formula1>
          <xm:sqref>H104:L104</xm:sqref>
        </x14:dataValidation>
        <x14:dataValidation type="list" allowBlank="1" showInputMessage="1" showErrorMessage="1" xr:uid="{8893508D-6BEE-44E0-9DF4-8033A5C1B9ED}">
          <x14:formula1>
            <xm:f>'HIDE - Project-Bldgs dropdowns'!$C$105:$D$105</xm:f>
          </x14:formula1>
          <xm:sqref>H105:L105</xm:sqref>
        </x14:dataValidation>
        <x14:dataValidation type="list" allowBlank="1" showInputMessage="1" showErrorMessage="1" xr:uid="{C379DF4A-B2A3-4129-9599-FECEF3D12F7C}">
          <x14:formula1>
            <xm:f>'HIDE - Project-Bldgs dropdowns'!$C$106:$D$106</xm:f>
          </x14:formula1>
          <xm:sqref>H106:L106</xm:sqref>
        </x14:dataValidation>
        <x14:dataValidation type="list" allowBlank="1" showInputMessage="1" showErrorMessage="1" xr:uid="{B3B234B3-E670-48FD-A14D-8B7C264E197C}">
          <x14:formula1>
            <xm:f>'HIDE - Project-Bldgs dropdowns'!$C$107:$D$107</xm:f>
          </x14:formula1>
          <xm:sqref>H107:L107</xm:sqref>
        </x14:dataValidation>
        <x14:dataValidation type="list" allowBlank="1" showInputMessage="1" showErrorMessage="1" xr:uid="{BC8E950C-8595-47DD-BE5C-6B84AD3CEFA7}">
          <x14:formula1>
            <xm:f>'HIDE - Project-Bldgs dropdowns'!$C$108:$D$108</xm:f>
          </x14:formula1>
          <xm:sqref>H108:L108</xm:sqref>
        </x14:dataValidation>
        <x14:dataValidation type="list" allowBlank="1" showInputMessage="1" showErrorMessage="1" xr:uid="{603018B2-0F42-46EF-9D65-896D78F399D0}">
          <x14:formula1>
            <xm:f>'HIDE - Project-Bldgs dropdowns'!$C$109:$D$109</xm:f>
          </x14:formula1>
          <xm:sqref>H109:L109</xm:sqref>
        </x14:dataValidation>
        <x14:dataValidation type="list" allowBlank="1" showInputMessage="1" showErrorMessage="1" xr:uid="{958F70A0-14AB-42D1-8326-66D8FE14F168}">
          <x14:formula1>
            <xm:f>'HIDE - Project-Bldgs dropdowns'!$C$110:$D$110</xm:f>
          </x14:formula1>
          <xm:sqref>H110:L110</xm:sqref>
        </x14:dataValidation>
        <x14:dataValidation type="list" allowBlank="1" showInputMessage="1" showErrorMessage="1" xr:uid="{96216A5C-FA29-4135-B7C4-2B579D68D890}">
          <x14:formula1>
            <xm:f>'HIDE - Project-Bldgs dropdowns'!$C$115:$K$115</xm:f>
          </x14:formula1>
          <xm:sqref>H115:L115</xm:sqref>
        </x14:dataValidation>
        <x14:dataValidation type="list" allowBlank="1" showInputMessage="1" showErrorMessage="1" xr:uid="{5B915149-8B1A-4096-AADA-AA4DB3BB3356}">
          <x14:formula1>
            <xm:f>'HIDE - Project-Bldgs dropdowns'!$C$117:$E$117</xm:f>
          </x14:formula1>
          <xm:sqref>H117:L117</xm:sqref>
        </x14:dataValidation>
        <x14:dataValidation type="list" allowBlank="1" showInputMessage="1" showErrorMessage="1" xr:uid="{BD84A3C1-B3BD-4050-AEC4-1D050442DA46}">
          <x14:formula1>
            <xm:f>'HIDE - Project-Bldgs dropdowns'!$C$118:$J$118</xm:f>
          </x14:formula1>
          <xm:sqref>H118:L118</xm:sqref>
        </x14:dataValidation>
        <x14:dataValidation type="list" allowBlank="1" showInputMessage="1" showErrorMessage="1" xr:uid="{EF7F7D68-63EB-4E6B-B373-11B15B15370E}">
          <x14:formula1>
            <xm:f>'HIDE - Project-Bldgs dropdowns'!$C$119:$J$119</xm:f>
          </x14:formula1>
          <xm:sqref>H119:L119</xm:sqref>
        </x14:dataValidation>
        <x14:dataValidation type="list" allowBlank="1" showInputMessage="1" showErrorMessage="1" xr:uid="{50380E93-35B5-4573-AFFC-A53A475FCA4E}">
          <x14:formula1>
            <xm:f>'HIDE - Project-Bldgs dropdowns'!$C$125:$D$125</xm:f>
          </x14:formula1>
          <xm:sqref>H125:L125</xm:sqref>
        </x14:dataValidation>
        <x14:dataValidation type="list" allowBlank="1" showInputMessage="1" showErrorMessage="1" xr:uid="{66BDFEF3-9A9B-4D09-92CA-001BB44F7A2D}">
          <x14:formula1>
            <xm:f>'HIDE - Project-Bldgs dropdowns'!$C$18:$D$18</xm:f>
          </x14:formula1>
          <xm:sqref>D18</xm:sqref>
        </x14:dataValidation>
        <x14:dataValidation type="list" allowBlank="1" showInputMessage="1" showErrorMessage="1" xr:uid="{C4BBD589-207E-486E-A901-C8C85190BEB7}">
          <x14:formula1>
            <xm:f>'HIDE - Project-Bldgs dropdowns'!$C$62:$R$62</xm:f>
          </x14:formula1>
          <xm:sqref>H62:L62</xm:sqref>
        </x14:dataValidation>
        <x14:dataValidation type="list" allowBlank="1" showInputMessage="1" showErrorMessage="1" xr:uid="{70A7CD20-93F2-4D17-891F-F5C331F72892}">
          <x14:formula1>
            <xm:f>'HIDE - Project-Bldgs dropdowns'!$C$63:$R$63</xm:f>
          </x14:formula1>
          <xm:sqref>H63:L63</xm:sqref>
        </x14:dataValidation>
        <x14:dataValidation type="list" allowBlank="1" showInputMessage="1" showErrorMessage="1" xr:uid="{ECA77ED7-FB19-46CB-95B8-AD3191276A3E}">
          <x14:formula1>
            <xm:f>'HIDE - Project-Bldgs dropdowns'!$C$64:$R$64</xm:f>
          </x14:formula1>
          <xm:sqref>H64:L64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5847A-F85D-4D2C-9861-6F25067AD9F7}">
  <sheetPr codeName="Sheet3">
    <tabColor theme="0" tint="-0.34998626667073579"/>
    <pageSetUpPr fitToPage="1"/>
  </sheetPr>
  <dimension ref="A1:CE143"/>
  <sheetViews>
    <sheetView showGridLines="0" zoomScaleNormal="100" workbookViewId="0">
      <pane ySplit="1" topLeftCell="A41" activePane="bottomLeft" state="frozen"/>
      <selection pane="bottomLeft" activeCell="G49" sqref="G49"/>
    </sheetView>
  </sheetViews>
  <sheetFormatPr defaultColWidth="9.140625" defaultRowHeight="12.75"/>
  <cols>
    <col min="1" max="1" width="8.7109375" style="1" customWidth="1"/>
    <col min="2" max="2" width="60.5703125" style="166" customWidth="1"/>
    <col min="3" max="20" width="20.7109375" style="126" customWidth="1"/>
    <col min="21" max="28" width="20.7109375" style="1" customWidth="1"/>
    <col min="29" max="16384" width="9.140625" style="1"/>
  </cols>
  <sheetData>
    <row r="1" spans="1:83" ht="35.1" customHeight="1">
      <c r="A1" s="71"/>
      <c r="B1" s="675" t="s">
        <v>36</v>
      </c>
      <c r="C1" s="675"/>
      <c r="D1" s="675"/>
      <c r="E1" s="75"/>
      <c r="F1" s="75"/>
      <c r="G1" s="75"/>
      <c r="H1" s="75"/>
      <c r="I1" s="75"/>
      <c r="J1" s="75"/>
      <c r="K1" s="75"/>
      <c r="L1" s="75"/>
      <c r="M1" s="75"/>
      <c r="N1" s="75"/>
      <c r="O1" s="75"/>
      <c r="P1" s="146"/>
      <c r="Q1" s="146"/>
      <c r="R1" s="146"/>
      <c r="S1" s="146"/>
      <c r="T1" s="146"/>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CD1" s="3"/>
      <c r="CE1" s="3"/>
    </row>
    <row r="2" spans="1:83" ht="15" customHeight="1">
      <c r="A2" s="71"/>
      <c r="B2" s="674" t="s">
        <v>201</v>
      </c>
      <c r="C2" s="674"/>
      <c r="D2" s="132"/>
      <c r="E2" s="78"/>
      <c r="F2" s="78"/>
      <c r="G2" s="78"/>
      <c r="H2" s="78"/>
      <c r="I2" s="78"/>
      <c r="J2" s="78"/>
      <c r="K2" s="78"/>
      <c r="L2" s="78"/>
      <c r="M2" s="78"/>
      <c r="N2" s="78"/>
      <c r="O2" s="78"/>
      <c r="P2" s="147"/>
      <c r="Q2" s="147"/>
      <c r="R2" s="147"/>
      <c r="S2" s="147"/>
      <c r="T2" s="147"/>
      <c r="U2" s="4"/>
      <c r="V2" s="4"/>
      <c r="W2" s="4"/>
      <c r="X2" s="4"/>
      <c r="Y2" s="4"/>
      <c r="Z2" s="4"/>
      <c r="AA2" s="4"/>
      <c r="AB2" s="4"/>
      <c r="AC2" s="4"/>
      <c r="AD2" s="4"/>
      <c r="AE2" s="4"/>
      <c r="AF2" s="4"/>
      <c r="AG2" s="4"/>
      <c r="AH2" s="4"/>
      <c r="AI2" s="4"/>
      <c r="AJ2" s="4"/>
      <c r="AK2" s="4"/>
      <c r="AL2" s="4"/>
      <c r="AM2" s="4"/>
      <c r="AN2" s="4"/>
      <c r="AO2" s="4"/>
      <c r="AP2" s="4"/>
      <c r="AQ2" s="4"/>
      <c r="AR2" s="4"/>
      <c r="AS2" s="4"/>
      <c r="AT2" s="4"/>
      <c r="AU2" s="5"/>
      <c r="AV2" s="6"/>
      <c r="AW2" s="6"/>
      <c r="AX2" s="6"/>
      <c r="AY2" s="6"/>
      <c r="AZ2" s="6"/>
      <c r="BA2" s="6"/>
      <c r="BB2" s="6"/>
      <c r="BC2" s="7"/>
      <c r="BD2" s="7"/>
      <c r="BE2" s="7"/>
      <c r="BF2" s="7"/>
      <c r="BG2" s="7"/>
      <c r="BT2" s="6"/>
      <c r="BU2" s="6"/>
      <c r="CD2" s="3"/>
      <c r="CE2" s="3"/>
    </row>
    <row r="3" spans="1:83" s="8" customFormat="1" ht="15" customHeight="1">
      <c r="A3" s="80"/>
      <c r="B3" s="579"/>
      <c r="C3" s="677"/>
      <c r="D3" s="677"/>
      <c r="E3" s="79"/>
      <c r="F3" s="79"/>
      <c r="G3" s="79"/>
      <c r="H3" s="79"/>
      <c r="I3" s="79"/>
      <c r="J3" s="79"/>
      <c r="K3" s="79"/>
      <c r="L3" s="79"/>
      <c r="M3" s="79"/>
      <c r="N3" s="79"/>
      <c r="O3" s="79"/>
      <c r="P3" s="146"/>
      <c r="Q3" s="146"/>
      <c r="R3" s="146"/>
      <c r="S3" s="146"/>
      <c r="U3" s="2"/>
      <c r="V3" s="2"/>
      <c r="W3" s="2"/>
      <c r="X3" s="2"/>
      <c r="Y3" s="2"/>
      <c r="Z3" s="2"/>
      <c r="AA3" s="2"/>
      <c r="AB3" s="2"/>
      <c r="AO3" s="9"/>
      <c r="AP3" s="9"/>
      <c r="AU3" s="10"/>
      <c r="BH3" s="1"/>
      <c r="BI3" s="10"/>
      <c r="BJ3" s="10"/>
      <c r="BK3" s="10"/>
      <c r="BZ3" s="8" t="s">
        <v>39</v>
      </c>
      <c r="CD3" s="11"/>
      <c r="CE3" s="11"/>
    </row>
    <row r="4" spans="1:83" s="8" customFormat="1" ht="15" customHeight="1">
      <c r="A4" s="80"/>
      <c r="B4" s="182"/>
      <c r="C4" s="81"/>
      <c r="D4" s="81"/>
      <c r="E4" s="140"/>
      <c r="F4" s="140"/>
      <c r="G4" s="140"/>
      <c r="H4" s="140"/>
      <c r="I4" s="140"/>
      <c r="J4" s="140"/>
      <c r="K4" s="140"/>
      <c r="L4" s="140"/>
      <c r="M4" s="140"/>
      <c r="N4" s="140"/>
      <c r="O4" s="140"/>
      <c r="P4" s="146"/>
      <c r="Q4" s="146"/>
      <c r="R4" s="146"/>
      <c r="S4" s="146"/>
      <c r="U4" s="2"/>
      <c r="V4" s="2"/>
      <c r="W4" s="2"/>
      <c r="X4" s="2"/>
      <c r="Y4" s="2"/>
      <c r="Z4" s="2"/>
      <c r="AA4" s="2"/>
      <c r="AB4" s="2"/>
      <c r="AO4" s="9"/>
      <c r="AP4" s="9"/>
      <c r="AU4" s="10"/>
      <c r="BH4" s="1"/>
      <c r="BI4" s="10"/>
      <c r="BJ4" s="10"/>
      <c r="BK4" s="10"/>
      <c r="CD4" s="11"/>
      <c r="CE4" s="11"/>
    </row>
    <row r="5" spans="1:83" s="12" customFormat="1" ht="15" customHeight="1">
      <c r="A5" s="676" t="s">
        <v>40</v>
      </c>
      <c r="B5" s="676"/>
      <c r="C5" s="112"/>
      <c r="D5" s="14"/>
      <c r="E5" s="13"/>
      <c r="F5" s="13"/>
      <c r="G5" s="14"/>
      <c r="H5" s="14"/>
      <c r="I5" s="14"/>
      <c r="J5" s="14"/>
      <c r="K5" s="14"/>
      <c r="L5" s="14"/>
      <c r="M5" s="14"/>
      <c r="N5" s="14"/>
      <c r="O5" s="14"/>
      <c r="P5" s="14"/>
      <c r="Q5" s="14"/>
      <c r="R5" s="14"/>
      <c r="S5" s="14"/>
      <c r="T5" s="14"/>
    </row>
    <row r="6" spans="1:83" s="12" customFormat="1" ht="15" customHeight="1">
      <c r="A6" s="676" t="s">
        <v>43</v>
      </c>
      <c r="B6" s="676"/>
      <c r="C6" s="228" t="s">
        <v>202</v>
      </c>
      <c r="D6" s="228" t="s">
        <v>203</v>
      </c>
      <c r="E6" s="228" t="s">
        <v>204</v>
      </c>
      <c r="F6" s="228" t="s">
        <v>205</v>
      </c>
      <c r="H6" s="14"/>
      <c r="I6" s="14"/>
      <c r="J6" s="14"/>
      <c r="K6" s="14"/>
      <c r="L6" s="14"/>
      <c r="M6" s="14"/>
      <c r="N6" s="14"/>
      <c r="O6" s="14"/>
      <c r="P6" s="14"/>
      <c r="Q6" s="14"/>
      <c r="R6" s="14"/>
      <c r="S6" s="14"/>
      <c r="T6" s="14"/>
    </row>
    <row r="7" spans="1:83" s="8" customFormat="1" ht="15" customHeight="1">
      <c r="B7" s="111"/>
      <c r="C7" s="140"/>
      <c r="D7" s="140"/>
      <c r="E7" s="140"/>
      <c r="F7" s="140"/>
      <c r="G7" s="140"/>
      <c r="H7" s="140"/>
      <c r="I7" s="140"/>
      <c r="J7" s="140"/>
      <c r="K7" s="140"/>
      <c r="L7" s="140"/>
      <c r="M7" s="140"/>
      <c r="N7" s="140"/>
      <c r="O7" s="140"/>
      <c r="P7" s="146"/>
      <c r="Q7" s="146"/>
      <c r="R7" s="146"/>
      <c r="S7" s="146"/>
      <c r="U7" s="2"/>
      <c r="V7" s="2"/>
      <c r="W7" s="2"/>
      <c r="X7" s="2"/>
      <c r="Y7" s="2"/>
      <c r="Z7" s="2"/>
      <c r="AA7" s="2"/>
      <c r="AB7" s="2"/>
      <c r="AO7" s="9"/>
      <c r="AP7" s="9"/>
      <c r="AU7" s="10"/>
      <c r="BH7" s="1"/>
      <c r="BI7" s="10"/>
      <c r="BJ7" s="10"/>
      <c r="BK7" s="10"/>
      <c r="CD7" s="11"/>
      <c r="CE7" s="11"/>
    </row>
    <row r="8" spans="1:83" ht="15" customHeight="1">
      <c r="A8" s="82"/>
      <c r="B8" s="207" t="s">
        <v>45</v>
      </c>
      <c r="C8" s="83"/>
      <c r="F8" s="149"/>
      <c r="G8" s="150"/>
      <c r="H8" s="150"/>
      <c r="I8" s="150"/>
      <c r="J8" s="150"/>
      <c r="K8" s="150"/>
      <c r="L8" s="150"/>
      <c r="M8" s="150"/>
      <c r="N8" s="150"/>
      <c r="O8" s="150"/>
      <c r="P8" s="151"/>
      <c r="Q8" s="151"/>
      <c r="R8" s="151"/>
      <c r="S8" s="151"/>
      <c r="T8" s="151"/>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row>
    <row r="9" spans="1:83" s="14" customFormat="1" ht="15" customHeight="1">
      <c r="A9" s="84"/>
      <c r="B9" s="85" t="s">
        <v>50</v>
      </c>
      <c r="C9" s="85"/>
      <c r="G9" s="17"/>
    </row>
    <row r="10" spans="1:83" s="12" customFormat="1" ht="15" customHeight="1">
      <c r="A10" s="18"/>
      <c r="B10" s="21" t="s">
        <v>52</v>
      </c>
      <c r="C10" s="153"/>
      <c r="D10" s="14"/>
      <c r="E10" s="14"/>
      <c r="F10" s="14"/>
      <c r="G10" s="14"/>
      <c r="H10" s="14"/>
      <c r="I10" s="14"/>
      <c r="J10" s="14"/>
      <c r="K10" s="14"/>
      <c r="L10" s="14"/>
      <c r="M10" s="14"/>
      <c r="N10" s="14"/>
      <c r="O10" s="14"/>
      <c r="P10" s="14"/>
      <c r="Q10" s="14"/>
      <c r="R10" s="14"/>
      <c r="S10" s="14"/>
      <c r="T10" s="14"/>
    </row>
    <row r="11" spans="1:83" s="12" customFormat="1" ht="15" customHeight="1">
      <c r="A11" s="18"/>
      <c r="B11" s="21" t="s">
        <v>53</v>
      </c>
      <c r="C11" s="153"/>
      <c r="D11" s="14"/>
      <c r="E11" s="14"/>
      <c r="F11" s="14"/>
      <c r="G11" s="14"/>
      <c r="H11" s="14"/>
      <c r="I11" s="14"/>
      <c r="J11" s="14"/>
      <c r="K11" s="14"/>
      <c r="L11" s="14"/>
      <c r="M11" s="14"/>
      <c r="N11" s="14"/>
      <c r="O11" s="14"/>
      <c r="P11" s="14"/>
      <c r="Q11" s="14"/>
      <c r="R11" s="14"/>
      <c r="S11" s="14"/>
      <c r="T11" s="14"/>
    </row>
    <row r="12" spans="1:83" s="12" customFormat="1" ht="15" customHeight="1">
      <c r="A12" s="18"/>
      <c r="B12" s="19" t="s">
        <v>54</v>
      </c>
      <c r="C12" s="153"/>
      <c r="D12" s="14"/>
      <c r="E12" s="14"/>
      <c r="F12" s="14"/>
      <c r="G12" s="14"/>
      <c r="H12" s="14"/>
      <c r="I12" s="14"/>
      <c r="J12" s="14"/>
      <c r="K12" s="14"/>
      <c r="L12" s="14"/>
      <c r="M12" s="14"/>
      <c r="N12" s="14"/>
      <c r="O12" s="14"/>
      <c r="P12" s="14"/>
      <c r="Q12" s="14"/>
      <c r="R12" s="14"/>
      <c r="S12" s="14"/>
      <c r="T12" s="14"/>
    </row>
    <row r="13" spans="1:83" s="12" customFormat="1" ht="30" customHeight="1">
      <c r="A13" s="18"/>
      <c r="B13" s="19" t="s">
        <v>55</v>
      </c>
      <c r="C13" s="209" t="s">
        <v>206</v>
      </c>
      <c r="D13" s="210" t="s">
        <v>207</v>
      </c>
      <c r="E13" s="14"/>
      <c r="F13" s="14"/>
      <c r="G13" s="14"/>
      <c r="H13" s="14"/>
      <c r="I13" s="14"/>
      <c r="J13" s="14"/>
      <c r="K13" s="14"/>
      <c r="L13" s="14"/>
      <c r="M13" s="14"/>
      <c r="N13" s="14"/>
      <c r="O13" s="14"/>
      <c r="P13" s="14"/>
      <c r="Q13" s="14"/>
      <c r="R13" s="14"/>
      <c r="S13" s="14"/>
      <c r="T13" s="14"/>
    </row>
    <row r="14" spans="1:83" s="12" customFormat="1" ht="15" customHeight="1">
      <c r="A14" s="20"/>
      <c r="B14" s="21" t="s">
        <v>57</v>
      </c>
      <c r="C14" s="154"/>
      <c r="D14" s="14"/>
      <c r="E14" s="14"/>
      <c r="F14" s="14"/>
      <c r="G14" s="14"/>
      <c r="H14" s="14"/>
      <c r="I14" s="14"/>
      <c r="J14" s="14"/>
      <c r="K14" s="14"/>
      <c r="L14" s="14"/>
      <c r="M14" s="14"/>
      <c r="N14" s="14"/>
      <c r="O14" s="14"/>
      <c r="P14" s="14"/>
      <c r="Q14" s="14"/>
      <c r="R14" s="14"/>
      <c r="S14" s="14"/>
      <c r="T14" s="14"/>
    </row>
    <row r="15" spans="1:83" s="12" customFormat="1" ht="15" customHeight="1">
      <c r="A15" s="20"/>
      <c r="B15" s="21" t="s">
        <v>58</v>
      </c>
      <c r="C15" s="155"/>
      <c r="D15" s="14"/>
      <c r="E15" s="14"/>
      <c r="F15" s="14"/>
      <c r="G15" s="14"/>
      <c r="H15" s="14"/>
      <c r="I15" s="14"/>
      <c r="J15" s="14"/>
      <c r="K15" s="14"/>
      <c r="L15" s="14"/>
      <c r="M15" s="14"/>
      <c r="N15" s="14"/>
      <c r="O15" s="14"/>
      <c r="P15" s="14"/>
      <c r="Q15" s="14"/>
      <c r="R15" s="14"/>
      <c r="S15" s="14"/>
      <c r="T15" s="14"/>
    </row>
    <row r="16" spans="1:83" s="12" customFormat="1" ht="15" customHeight="1">
      <c r="A16" s="91"/>
      <c r="B16" s="21" t="s">
        <v>59</v>
      </c>
      <c r="C16" s="155"/>
      <c r="E16" s="14"/>
      <c r="F16" s="14"/>
      <c r="G16" s="14"/>
      <c r="H16" s="14"/>
      <c r="I16" s="14"/>
      <c r="J16" s="14"/>
      <c r="K16" s="14"/>
      <c r="L16" s="14"/>
      <c r="M16" s="14"/>
      <c r="N16" s="14"/>
      <c r="O16" s="14"/>
      <c r="P16" s="14"/>
      <c r="Q16" s="14"/>
      <c r="R16" s="14"/>
      <c r="S16" s="14"/>
      <c r="T16" s="14"/>
    </row>
    <row r="17" spans="1:20" s="12" customFormat="1" ht="30" customHeight="1">
      <c r="A17" s="18"/>
      <c r="B17" s="21" t="s">
        <v>60</v>
      </c>
      <c r="C17" s="209" t="s">
        <v>206</v>
      </c>
      <c r="D17" s="210" t="s">
        <v>207</v>
      </c>
      <c r="E17" s="14"/>
      <c r="F17" s="14"/>
      <c r="G17" s="14"/>
      <c r="H17" s="14"/>
      <c r="I17" s="14"/>
      <c r="J17" s="14"/>
      <c r="K17" s="14"/>
      <c r="L17" s="14"/>
      <c r="M17" s="14"/>
      <c r="N17" s="14"/>
      <c r="O17" s="14"/>
      <c r="P17" s="14"/>
      <c r="Q17" s="14"/>
      <c r="R17" s="14"/>
      <c r="S17" s="14"/>
      <c r="T17" s="14"/>
    </row>
    <row r="18" spans="1:20" s="12" customFormat="1" ht="30" customHeight="1">
      <c r="A18" s="91"/>
      <c r="B18" s="21" t="s">
        <v>62</v>
      </c>
      <c r="C18" s="209" t="s">
        <v>206</v>
      </c>
      <c r="D18" s="210" t="s">
        <v>207</v>
      </c>
      <c r="E18" s="14"/>
      <c r="F18" s="14"/>
      <c r="G18" s="14"/>
      <c r="H18" s="14"/>
      <c r="I18" s="14"/>
      <c r="J18" s="14"/>
      <c r="K18" s="14"/>
      <c r="L18" s="14"/>
      <c r="M18" s="14"/>
      <c r="N18" s="14"/>
      <c r="O18" s="14"/>
      <c r="P18" s="14"/>
      <c r="Q18" s="14"/>
      <c r="R18" s="14"/>
      <c r="S18" s="14"/>
      <c r="T18" s="14"/>
    </row>
    <row r="19" spans="1:20" s="12" customFormat="1" ht="15" customHeight="1">
      <c r="A19" s="18"/>
      <c r="B19" s="22" t="s">
        <v>63</v>
      </c>
      <c r="C19" s="153"/>
      <c r="D19" s="14"/>
      <c r="E19" s="14"/>
      <c r="F19" s="14"/>
      <c r="G19" s="14"/>
      <c r="H19" s="14"/>
      <c r="I19" s="14"/>
      <c r="J19" s="14"/>
      <c r="K19" s="14"/>
      <c r="L19" s="14"/>
      <c r="M19" s="14"/>
      <c r="N19" s="14"/>
      <c r="O19" s="14"/>
      <c r="P19" s="14"/>
      <c r="Q19" s="14"/>
      <c r="R19" s="14"/>
      <c r="S19" s="14"/>
      <c r="T19" s="14"/>
    </row>
    <row r="20" spans="1:20" s="12" customFormat="1" ht="15" customHeight="1">
      <c r="A20" s="23"/>
      <c r="B20" s="22" t="s">
        <v>64</v>
      </c>
      <c r="C20" s="153"/>
      <c r="D20" s="14"/>
      <c r="E20" s="14"/>
      <c r="F20" s="14"/>
      <c r="G20" s="14"/>
      <c r="H20" s="14"/>
      <c r="I20" s="14"/>
      <c r="J20" s="14"/>
      <c r="K20" s="14"/>
      <c r="L20" s="14"/>
      <c r="M20" s="14"/>
      <c r="N20" s="14"/>
      <c r="O20" s="14"/>
      <c r="P20" s="14"/>
      <c r="Q20" s="14"/>
      <c r="R20" s="14"/>
      <c r="S20" s="14"/>
      <c r="T20" s="14"/>
    </row>
    <row r="21" spans="1:20" s="12" customFormat="1" ht="15" customHeight="1">
      <c r="A21" s="23"/>
      <c r="B21" s="24" t="s">
        <v>65</v>
      </c>
      <c r="C21" s="153"/>
      <c r="D21" s="14"/>
      <c r="E21" s="14"/>
      <c r="F21" s="14"/>
      <c r="G21" s="14"/>
      <c r="H21" s="14"/>
      <c r="I21" s="14"/>
      <c r="J21" s="14"/>
      <c r="K21" s="14"/>
      <c r="L21" s="14"/>
      <c r="M21" s="14"/>
      <c r="N21" s="14"/>
      <c r="O21" s="14"/>
      <c r="P21" s="14"/>
      <c r="Q21" s="14"/>
      <c r="R21" s="14"/>
      <c r="S21" s="14"/>
      <c r="T21" s="14"/>
    </row>
    <row r="22" spans="1:20" s="12" customFormat="1" ht="15" customHeight="1">
      <c r="A22" s="18"/>
      <c r="B22" s="24" t="s">
        <v>67</v>
      </c>
      <c r="C22" s="153"/>
      <c r="D22" s="14"/>
      <c r="E22" s="14"/>
      <c r="F22" s="14"/>
      <c r="G22" s="14"/>
      <c r="H22" s="14"/>
      <c r="I22" s="14"/>
      <c r="J22" s="14"/>
      <c r="K22" s="14"/>
      <c r="L22" s="14"/>
      <c r="M22" s="14"/>
      <c r="N22" s="14"/>
      <c r="O22" s="14"/>
      <c r="P22" s="14"/>
      <c r="Q22" s="14"/>
      <c r="R22" s="14"/>
      <c r="S22" s="14"/>
      <c r="T22" s="14"/>
    </row>
    <row r="23" spans="1:20" s="12" customFormat="1" ht="15" customHeight="1">
      <c r="A23" s="18"/>
      <c r="B23" s="21" t="s">
        <v>68</v>
      </c>
      <c r="C23" s="153"/>
      <c r="D23" s="14"/>
      <c r="E23" s="14"/>
      <c r="F23" s="14"/>
      <c r="G23" s="14"/>
      <c r="H23" s="14"/>
      <c r="I23" s="14"/>
      <c r="J23" s="14"/>
      <c r="K23" s="14"/>
      <c r="L23" s="14"/>
      <c r="M23" s="14"/>
      <c r="N23" s="14"/>
      <c r="O23" s="14"/>
      <c r="P23" s="14"/>
      <c r="Q23" s="14"/>
      <c r="R23" s="14"/>
      <c r="S23" s="14"/>
      <c r="T23" s="14"/>
    </row>
    <row r="24" spans="1:20" s="12" customFormat="1" ht="15" customHeight="1">
      <c r="A24" s="84"/>
      <c r="B24" s="86" t="s">
        <v>69</v>
      </c>
      <c r="C24" s="86"/>
      <c r="D24" s="14"/>
      <c r="E24" s="14"/>
      <c r="F24" s="14"/>
      <c r="G24" s="14"/>
      <c r="H24" s="14"/>
      <c r="I24" s="14"/>
      <c r="J24" s="14"/>
      <c r="K24" s="14"/>
      <c r="L24" s="14"/>
      <c r="M24" s="14"/>
      <c r="N24" s="14"/>
      <c r="O24" s="14"/>
      <c r="P24" s="14"/>
      <c r="Q24" s="14"/>
      <c r="R24" s="14"/>
      <c r="S24" s="14"/>
      <c r="T24" s="14"/>
    </row>
    <row r="25" spans="1:20" s="12" customFormat="1" ht="15" customHeight="1">
      <c r="A25" s="18"/>
      <c r="B25" s="21" t="s">
        <v>70</v>
      </c>
      <c r="C25" s="153"/>
      <c r="D25" s="14"/>
      <c r="E25" s="14"/>
      <c r="F25" s="14"/>
      <c r="G25" s="14"/>
      <c r="H25" s="14"/>
      <c r="I25" s="14"/>
      <c r="J25" s="14"/>
      <c r="K25" s="14"/>
      <c r="L25" s="14"/>
      <c r="M25" s="14"/>
      <c r="N25" s="14"/>
      <c r="O25" s="14"/>
      <c r="P25" s="14"/>
      <c r="Q25" s="14"/>
      <c r="R25" s="14"/>
      <c r="S25" s="14"/>
      <c r="T25" s="14"/>
    </row>
    <row r="26" spans="1:20" s="12" customFormat="1" ht="15" customHeight="1">
      <c r="A26" s="18"/>
      <c r="B26" s="21" t="s">
        <v>71</v>
      </c>
      <c r="C26" s="153"/>
      <c r="D26" s="14"/>
      <c r="E26" s="14"/>
      <c r="F26" s="14"/>
      <c r="G26" s="14"/>
      <c r="H26" s="14"/>
      <c r="I26" s="14"/>
      <c r="J26" s="14"/>
      <c r="K26" s="14"/>
      <c r="L26" s="14"/>
      <c r="M26" s="14"/>
      <c r="N26" s="14"/>
      <c r="O26" s="14"/>
      <c r="P26" s="14"/>
      <c r="Q26" s="14"/>
      <c r="R26" s="14"/>
      <c r="S26" s="14"/>
      <c r="T26" s="14"/>
    </row>
    <row r="27" spans="1:20" s="12" customFormat="1" ht="15" customHeight="1">
      <c r="A27" s="18"/>
      <c r="B27" s="21" t="s">
        <v>72</v>
      </c>
      <c r="C27" s="156"/>
      <c r="D27" s="14"/>
      <c r="E27" s="14"/>
      <c r="F27" s="14"/>
      <c r="G27" s="14"/>
      <c r="H27" s="14"/>
      <c r="I27" s="14"/>
      <c r="J27" s="14"/>
      <c r="K27" s="14"/>
      <c r="L27" s="14"/>
      <c r="M27" s="14"/>
      <c r="N27" s="14"/>
      <c r="O27" s="14"/>
      <c r="P27" s="14"/>
      <c r="Q27" s="14"/>
      <c r="R27" s="14"/>
      <c r="S27" s="14"/>
      <c r="T27" s="14"/>
    </row>
    <row r="28" spans="1:20" s="12" customFormat="1" ht="60" customHeight="1">
      <c r="A28" s="25"/>
      <c r="B28" s="21" t="s">
        <v>73</v>
      </c>
      <c r="C28" s="229" t="s">
        <v>208</v>
      </c>
      <c r="D28" s="229" t="s">
        <v>209</v>
      </c>
      <c r="E28" s="229" t="s">
        <v>210</v>
      </c>
      <c r="F28" s="229" t="s">
        <v>211</v>
      </c>
      <c r="G28" s="229" t="s">
        <v>212</v>
      </c>
      <c r="H28" s="229" t="s">
        <v>213</v>
      </c>
      <c r="I28" s="229" t="s">
        <v>214</v>
      </c>
      <c r="J28" s="229" t="s">
        <v>215</v>
      </c>
      <c r="K28" s="229" t="s">
        <v>216</v>
      </c>
      <c r="L28" s="229" t="s">
        <v>217</v>
      </c>
      <c r="M28" s="229" t="s">
        <v>218</v>
      </c>
    </row>
    <row r="29" spans="1:20" s="12" customFormat="1" ht="60" customHeight="1">
      <c r="A29" s="18"/>
      <c r="B29" s="21" t="s">
        <v>74</v>
      </c>
      <c r="C29" s="229" t="s">
        <v>208</v>
      </c>
      <c r="D29" s="229" t="s">
        <v>209</v>
      </c>
      <c r="E29" s="229" t="s">
        <v>210</v>
      </c>
      <c r="F29" s="229" t="s">
        <v>211</v>
      </c>
      <c r="G29" s="229" t="s">
        <v>212</v>
      </c>
      <c r="H29" s="229" t="s">
        <v>213</v>
      </c>
      <c r="I29" s="229" t="s">
        <v>214</v>
      </c>
      <c r="J29" s="229" t="s">
        <v>215</v>
      </c>
      <c r="K29" s="229" t="s">
        <v>216</v>
      </c>
      <c r="L29" s="229" t="s">
        <v>217</v>
      </c>
      <c r="M29" s="229" t="s">
        <v>218</v>
      </c>
      <c r="N29" s="229" t="s">
        <v>219</v>
      </c>
    </row>
    <row r="30" spans="1:20" s="12" customFormat="1" ht="15" customHeight="1">
      <c r="A30" s="23"/>
      <c r="B30" s="26" t="s">
        <v>75</v>
      </c>
      <c r="C30" s="228" t="s">
        <v>220</v>
      </c>
      <c r="D30" s="228" t="s">
        <v>221</v>
      </c>
      <c r="E30" s="213" t="s">
        <v>222</v>
      </c>
      <c r="F30" s="14"/>
      <c r="G30" s="14"/>
      <c r="H30" s="14"/>
      <c r="I30" s="14"/>
      <c r="J30" s="14"/>
      <c r="K30" s="14"/>
      <c r="L30" s="14"/>
      <c r="M30" s="14"/>
      <c r="N30" s="14"/>
      <c r="O30" s="14"/>
      <c r="P30" s="14"/>
      <c r="Q30" s="14"/>
      <c r="R30" s="14"/>
      <c r="S30" s="14"/>
      <c r="T30" s="14"/>
    </row>
    <row r="31" spans="1:20" s="12" customFormat="1" ht="15" customHeight="1">
      <c r="A31" s="18"/>
      <c r="B31" s="177" t="s">
        <v>76</v>
      </c>
      <c r="C31" s="157"/>
      <c r="F31" s="14"/>
      <c r="G31" s="14"/>
      <c r="H31" s="14"/>
      <c r="I31" s="14"/>
      <c r="J31" s="14"/>
      <c r="K31" s="14"/>
      <c r="L31" s="14"/>
      <c r="M31" s="14"/>
      <c r="N31" s="14"/>
      <c r="O31" s="14"/>
      <c r="P31" s="14"/>
      <c r="Q31" s="14"/>
      <c r="R31" s="14"/>
      <c r="S31" s="14"/>
      <c r="T31" s="14"/>
    </row>
    <row r="32" spans="1:20" s="137" customFormat="1" ht="15" customHeight="1">
      <c r="A32" s="35"/>
      <c r="B32" s="27" t="s">
        <v>77</v>
      </c>
      <c r="C32" s="157"/>
      <c r="D32" s="158"/>
      <c r="E32" s="158"/>
      <c r="F32" s="158"/>
      <c r="G32" s="158"/>
      <c r="H32" s="158"/>
      <c r="I32" s="158"/>
      <c r="J32" s="158"/>
      <c r="K32" s="158"/>
      <c r="L32" s="158"/>
      <c r="M32" s="158"/>
      <c r="N32" s="158"/>
      <c r="O32" s="158"/>
      <c r="P32" s="158"/>
      <c r="Q32" s="158"/>
      <c r="R32" s="158"/>
      <c r="S32" s="158"/>
      <c r="T32" s="158"/>
    </row>
    <row r="33" spans="1:58" s="12" customFormat="1" ht="15" customHeight="1">
      <c r="A33" s="18"/>
      <c r="B33" s="28" t="s">
        <v>79</v>
      </c>
      <c r="C33" s="157"/>
      <c r="D33" s="158"/>
      <c r="E33" s="14"/>
      <c r="F33" s="14"/>
      <c r="G33" s="14"/>
      <c r="H33" s="14"/>
      <c r="I33" s="14"/>
      <c r="J33" s="14"/>
      <c r="K33" s="14"/>
      <c r="L33" s="14"/>
      <c r="M33" s="14"/>
      <c r="N33" s="14"/>
      <c r="O33" s="14"/>
      <c r="P33" s="14"/>
      <c r="Q33" s="14"/>
      <c r="R33" s="14"/>
      <c r="S33" s="14"/>
      <c r="T33" s="14"/>
    </row>
    <row r="34" spans="1:58" s="12" customFormat="1" ht="15" customHeight="1">
      <c r="A34" s="18"/>
      <c r="B34" s="29" t="s">
        <v>80</v>
      </c>
      <c r="C34" s="157"/>
      <c r="D34" s="14"/>
      <c r="E34" s="14"/>
      <c r="F34" s="14"/>
      <c r="G34" s="14"/>
      <c r="H34" s="14"/>
      <c r="I34" s="14"/>
      <c r="J34" s="14"/>
      <c r="K34" s="14"/>
      <c r="L34" s="14"/>
      <c r="M34" s="14"/>
      <c r="N34" s="14"/>
      <c r="O34" s="14"/>
      <c r="P34" s="14"/>
      <c r="Q34" s="14"/>
      <c r="R34" s="14"/>
      <c r="S34" s="14"/>
      <c r="T34" s="14"/>
    </row>
    <row r="35" spans="1:58" s="12" customFormat="1" ht="15" customHeight="1">
      <c r="A35" s="84"/>
      <c r="B35" s="86" t="s">
        <v>81</v>
      </c>
      <c r="C35" s="87"/>
      <c r="D35" s="14"/>
    </row>
    <row r="36" spans="1:58" s="12" customFormat="1" ht="30" customHeight="1">
      <c r="A36" s="77"/>
      <c r="B36" s="34" t="s">
        <v>82</v>
      </c>
      <c r="C36" s="229" t="s">
        <v>206</v>
      </c>
      <c r="D36" s="229" t="s">
        <v>223</v>
      </c>
      <c r="E36" s="229" t="s">
        <v>224</v>
      </c>
      <c r="G36" s="148"/>
      <c r="H36" s="14"/>
      <c r="I36" s="14"/>
      <c r="J36" s="14"/>
      <c r="K36" s="14"/>
      <c r="L36" s="14"/>
      <c r="M36" s="14"/>
      <c r="N36" s="14"/>
      <c r="O36" s="14"/>
      <c r="P36" s="14"/>
      <c r="Q36" s="14"/>
      <c r="R36" s="14"/>
      <c r="S36" s="14"/>
      <c r="T36" s="14"/>
    </row>
    <row r="37" spans="1:58" s="12" customFormat="1" ht="15" customHeight="1">
      <c r="A37" s="77"/>
      <c r="B37" s="34" t="s">
        <v>83</v>
      </c>
      <c r="C37" s="228" t="s">
        <v>225</v>
      </c>
      <c r="D37" s="228" t="s">
        <v>226</v>
      </c>
      <c r="E37" s="213" t="s">
        <v>227</v>
      </c>
      <c r="F37" s="14"/>
      <c r="G37" s="148"/>
      <c r="H37" s="14"/>
      <c r="I37" s="14"/>
      <c r="J37" s="14"/>
      <c r="K37" s="14"/>
      <c r="L37" s="14"/>
      <c r="M37" s="14"/>
      <c r="N37" s="14"/>
      <c r="O37" s="14"/>
      <c r="P37" s="14"/>
      <c r="Q37" s="14"/>
      <c r="R37" s="14"/>
      <c r="S37" s="14"/>
      <c r="T37" s="14"/>
    </row>
    <row r="38" spans="1:58" s="12" customFormat="1" ht="15" customHeight="1">
      <c r="A38" s="77"/>
      <c r="B38" s="34" t="s">
        <v>85</v>
      </c>
      <c r="C38" s="157"/>
      <c r="D38" s="14"/>
      <c r="E38" s="14"/>
      <c r="F38" s="14"/>
      <c r="G38" s="148"/>
      <c r="H38" s="14"/>
      <c r="I38" s="14"/>
      <c r="J38" s="14"/>
      <c r="K38" s="14"/>
      <c r="L38" s="14"/>
      <c r="M38" s="14"/>
      <c r="N38" s="14"/>
      <c r="O38" s="14"/>
      <c r="P38" s="14"/>
      <c r="Q38" s="14"/>
      <c r="R38" s="14"/>
      <c r="S38" s="14"/>
      <c r="T38" s="14"/>
    </row>
    <row r="39" spans="1:58" s="12" customFormat="1" ht="30" customHeight="1">
      <c r="A39" s="77"/>
      <c r="B39" s="34" t="s">
        <v>87</v>
      </c>
      <c r="C39" s="228" t="s">
        <v>207</v>
      </c>
      <c r="D39" s="228" t="s">
        <v>228</v>
      </c>
      <c r="E39" s="229" t="s">
        <v>229</v>
      </c>
      <c r="F39" s="213" t="s">
        <v>230</v>
      </c>
      <c r="G39" s="148"/>
      <c r="H39" s="14"/>
      <c r="I39" s="14"/>
      <c r="J39" s="14"/>
      <c r="K39" s="14"/>
      <c r="L39" s="14"/>
      <c r="M39" s="14"/>
      <c r="N39" s="14"/>
      <c r="O39" s="14"/>
      <c r="P39" s="14"/>
      <c r="Q39" s="14"/>
      <c r="R39" s="14"/>
      <c r="S39" s="14"/>
      <c r="T39" s="14"/>
    </row>
    <row r="40" spans="1:58" s="12" customFormat="1" ht="15" customHeight="1">
      <c r="A40" s="77"/>
      <c r="B40" s="200" t="s">
        <v>88</v>
      </c>
      <c r="C40" s="229" t="s">
        <v>222</v>
      </c>
      <c r="D40" s="228" t="s">
        <v>220</v>
      </c>
      <c r="E40" s="228" t="s">
        <v>221</v>
      </c>
      <c r="H40" s="14"/>
      <c r="I40" s="14"/>
      <c r="J40" s="14"/>
      <c r="K40" s="14"/>
      <c r="L40" s="14"/>
      <c r="M40" s="14"/>
      <c r="N40" s="14"/>
      <c r="O40" s="14"/>
      <c r="P40" s="14"/>
      <c r="Q40" s="14"/>
      <c r="R40" s="14"/>
      <c r="S40" s="14"/>
      <c r="T40" s="14"/>
    </row>
    <row r="41" spans="1:58" s="12" customFormat="1" ht="45" customHeight="1">
      <c r="A41" s="77"/>
      <c r="B41" s="34" t="s">
        <v>89</v>
      </c>
      <c r="C41" s="229" t="s">
        <v>227</v>
      </c>
      <c r="D41" s="228" t="s">
        <v>225</v>
      </c>
      <c r="E41" s="228" t="s">
        <v>226</v>
      </c>
      <c r="H41" s="14"/>
      <c r="I41" s="14"/>
      <c r="J41" s="14"/>
      <c r="K41" s="14"/>
      <c r="L41" s="14"/>
      <c r="M41" s="14"/>
      <c r="N41" s="14"/>
      <c r="O41" s="14"/>
      <c r="P41" s="14"/>
      <c r="Q41" s="14"/>
      <c r="R41" s="14"/>
      <c r="S41" s="14"/>
      <c r="T41" s="14"/>
    </row>
    <row r="42" spans="1:58" s="12" customFormat="1" ht="30" customHeight="1">
      <c r="A42" s="77"/>
      <c r="B42" s="200" t="s">
        <v>91</v>
      </c>
      <c r="C42" s="229" t="s">
        <v>222</v>
      </c>
      <c r="D42" s="228" t="s">
        <v>220</v>
      </c>
      <c r="E42" s="228" t="s">
        <v>221</v>
      </c>
      <c r="H42" s="14"/>
      <c r="I42" s="14"/>
      <c r="J42" s="14"/>
      <c r="K42" s="14"/>
      <c r="L42" s="14"/>
      <c r="M42" s="14"/>
      <c r="N42" s="14"/>
      <c r="O42" s="14"/>
      <c r="P42" s="14"/>
      <c r="Q42" s="14"/>
      <c r="R42" s="14"/>
      <c r="S42" s="14"/>
      <c r="T42" s="14"/>
    </row>
    <row r="43" spans="1:58" s="15" customFormat="1" ht="15" customHeight="1">
      <c r="A43" s="84"/>
      <c r="B43" s="85" t="s">
        <v>93</v>
      </c>
      <c r="C43" s="201"/>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row>
    <row r="44" spans="1:58" s="15" customFormat="1" ht="30" customHeight="1">
      <c r="A44" s="139"/>
      <c r="B44" s="32" t="s">
        <v>95</v>
      </c>
      <c r="C44" s="163"/>
    </row>
    <row r="45" spans="1:58" s="15" customFormat="1" ht="30" customHeight="1">
      <c r="A45" s="139"/>
      <c r="B45" s="32" t="s">
        <v>96</v>
      </c>
      <c r="C45" s="163"/>
    </row>
    <row r="46" spans="1:58" s="15" customFormat="1" ht="15" customHeight="1">
      <c r="A46" s="139"/>
      <c r="B46" s="32" t="s">
        <v>97</v>
      </c>
      <c r="C46" s="228" t="s">
        <v>231</v>
      </c>
      <c r="D46" s="228" t="s">
        <v>232</v>
      </c>
      <c r="E46" s="228" t="s">
        <v>233</v>
      </c>
      <c r="F46" s="228" t="s">
        <v>234</v>
      </c>
    </row>
    <row r="47" spans="1:58" s="15" customFormat="1" ht="15" customHeight="1">
      <c r="A47" s="139"/>
      <c r="B47" s="32" t="s">
        <v>98</v>
      </c>
      <c r="C47" s="228" t="s">
        <v>231</v>
      </c>
      <c r="D47" s="228" t="s">
        <v>232</v>
      </c>
    </row>
    <row r="48" spans="1:58" s="15" customFormat="1" ht="15" customHeight="1">
      <c r="A48" s="139"/>
      <c r="B48" s="32" t="s">
        <v>99</v>
      </c>
      <c r="C48" s="228" t="s">
        <v>206</v>
      </c>
      <c r="D48" s="228" t="s">
        <v>207</v>
      </c>
      <c r="E48" s="228" t="s">
        <v>230</v>
      </c>
    </row>
    <row r="49" spans="1:83" s="8" customFormat="1" ht="15" customHeight="1">
      <c r="A49" s="129"/>
      <c r="B49" s="138"/>
      <c r="C49" s="130"/>
      <c r="D49" s="140"/>
      <c r="E49" s="140"/>
      <c r="F49" s="140"/>
      <c r="H49" s="146"/>
      <c r="I49" s="146"/>
      <c r="J49" s="146"/>
      <c r="K49" s="146"/>
      <c r="L49" s="159"/>
      <c r="M49" s="146"/>
      <c r="N49" s="146"/>
      <c r="O49" s="146"/>
      <c r="P49" s="146"/>
      <c r="Q49" s="146"/>
      <c r="R49" s="146"/>
      <c r="U49" s="160"/>
      <c r="V49" s="160"/>
      <c r="W49" s="160"/>
      <c r="X49" s="160"/>
      <c r="Y49" s="160"/>
      <c r="Z49" s="160"/>
      <c r="AA49" s="160"/>
      <c r="AB49" s="160"/>
      <c r="AJ49" s="126"/>
      <c r="AO49" s="9"/>
      <c r="AP49" s="9"/>
      <c r="AR49" s="161"/>
      <c r="AS49" s="161"/>
      <c r="AT49" s="161"/>
      <c r="AU49" s="10"/>
      <c r="BB49" s="162"/>
      <c r="BH49" s="1"/>
      <c r="BI49" s="161"/>
      <c r="BJ49" s="161"/>
      <c r="BK49" s="10"/>
      <c r="CD49" s="11"/>
      <c r="CE49" s="11"/>
    </row>
    <row r="50" spans="1:83" ht="15" customHeight="1">
      <c r="A50" s="82"/>
      <c r="B50" s="207" t="s">
        <v>100</v>
      </c>
      <c r="C50" s="83"/>
      <c r="D50" s="14"/>
      <c r="E50" s="14"/>
      <c r="F50" s="151"/>
      <c r="G50" s="151"/>
      <c r="H50" s="151"/>
      <c r="I50" s="151"/>
      <c r="J50" s="151"/>
      <c r="K50" s="151"/>
      <c r="L50" s="151"/>
      <c r="M50" s="151"/>
      <c r="N50" s="151"/>
      <c r="O50" s="151"/>
      <c r="P50" s="151"/>
      <c r="Q50" s="151"/>
      <c r="R50" s="151"/>
      <c r="S50" s="151"/>
      <c r="T50" s="151"/>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row>
    <row r="51" spans="1:83" ht="15" customHeight="1">
      <c r="A51" s="169"/>
      <c r="B51" s="170" t="s">
        <v>103</v>
      </c>
      <c r="C51" s="95"/>
      <c r="D51" s="1"/>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row>
    <row r="52" spans="1:83" ht="15" customHeight="1">
      <c r="A52" s="89"/>
      <c r="B52" s="90" t="s">
        <v>105</v>
      </c>
      <c r="C52" s="90"/>
      <c r="D52" s="14"/>
      <c r="E52" s="14"/>
    </row>
    <row r="53" spans="1:83" ht="15" customHeight="1">
      <c r="A53" s="31"/>
      <c r="B53" s="27" t="s">
        <v>106</v>
      </c>
      <c r="C53" s="157"/>
      <c r="D53" s="14"/>
      <c r="E53" s="14"/>
    </row>
    <row r="54" spans="1:83" ht="15" customHeight="1">
      <c r="A54" s="31"/>
      <c r="B54" s="27" t="s">
        <v>107</v>
      </c>
      <c r="C54" s="157"/>
      <c r="D54" s="14"/>
      <c r="E54" s="14"/>
    </row>
    <row r="55" spans="1:83" s="137" customFormat="1" ht="15" customHeight="1">
      <c r="A55" s="92"/>
      <c r="B55" s="93" t="s">
        <v>108</v>
      </c>
      <c r="C55" s="93"/>
      <c r="D55" s="165"/>
      <c r="E55" s="158"/>
      <c r="F55" s="158"/>
      <c r="G55" s="158"/>
      <c r="H55" s="158"/>
      <c r="I55" s="158"/>
      <c r="J55" s="158"/>
      <c r="K55" s="158"/>
      <c r="L55" s="158"/>
      <c r="M55" s="158"/>
      <c r="N55" s="158"/>
      <c r="O55" s="158"/>
      <c r="P55" s="158"/>
      <c r="Q55" s="158"/>
      <c r="R55" s="158"/>
      <c r="S55" s="158"/>
      <c r="T55" s="158"/>
    </row>
    <row r="56" spans="1:83" s="137" customFormat="1" ht="15" customHeight="1">
      <c r="A56" s="35"/>
      <c r="B56" s="177" t="s">
        <v>109</v>
      </c>
      <c r="C56" s="228" t="s">
        <v>235</v>
      </c>
      <c r="D56" s="228" t="s">
        <v>236</v>
      </c>
      <c r="E56" s="228" t="s">
        <v>237</v>
      </c>
      <c r="F56" s="228" t="s">
        <v>238</v>
      </c>
      <c r="G56" s="228" t="s">
        <v>239</v>
      </c>
      <c r="H56" s="228" t="s">
        <v>240</v>
      </c>
      <c r="I56" s="228" t="s">
        <v>241</v>
      </c>
      <c r="J56" s="228" t="s">
        <v>242</v>
      </c>
      <c r="K56" s="228" t="s">
        <v>243</v>
      </c>
      <c r="L56" s="228" t="s">
        <v>244</v>
      </c>
      <c r="M56" s="228" t="s">
        <v>245</v>
      </c>
      <c r="N56" s="228" t="s">
        <v>246</v>
      </c>
      <c r="O56" s="228" t="s">
        <v>247</v>
      </c>
      <c r="P56" s="228" t="s">
        <v>248</v>
      </c>
      <c r="Q56" s="158"/>
      <c r="R56" s="158"/>
      <c r="S56" s="158"/>
      <c r="T56" s="158"/>
    </row>
    <row r="57" spans="1:83" s="137" customFormat="1" ht="15" customHeight="1">
      <c r="A57" s="35"/>
      <c r="B57" s="177" t="s">
        <v>110</v>
      </c>
      <c r="C57" s="228" t="s">
        <v>235</v>
      </c>
      <c r="D57" s="228" t="s">
        <v>236</v>
      </c>
      <c r="E57" s="228" t="s">
        <v>237</v>
      </c>
      <c r="F57" s="228" t="s">
        <v>238</v>
      </c>
      <c r="G57" s="228" t="s">
        <v>239</v>
      </c>
      <c r="H57" s="228" t="s">
        <v>240</v>
      </c>
      <c r="I57" s="228" t="s">
        <v>241</v>
      </c>
      <c r="J57" s="228" t="s">
        <v>242</v>
      </c>
      <c r="K57" s="228" t="s">
        <v>243</v>
      </c>
      <c r="L57" s="228" t="s">
        <v>244</v>
      </c>
      <c r="M57" s="228" t="s">
        <v>245</v>
      </c>
      <c r="N57" s="228" t="s">
        <v>246</v>
      </c>
      <c r="O57" s="228" t="s">
        <v>247</v>
      </c>
      <c r="P57" s="228" t="s">
        <v>248</v>
      </c>
      <c r="Q57" s="158"/>
      <c r="R57" s="158"/>
      <c r="S57" s="158"/>
      <c r="T57" s="158"/>
    </row>
    <row r="58" spans="1:83" s="38" customFormat="1" ht="15" customHeight="1">
      <c r="A58" s="35"/>
      <c r="B58" s="177" t="s">
        <v>111</v>
      </c>
      <c r="C58" s="228" t="s">
        <v>249</v>
      </c>
      <c r="D58" s="228" t="s">
        <v>250</v>
      </c>
      <c r="E58" s="228" t="s">
        <v>251</v>
      </c>
      <c r="F58" s="228" t="s">
        <v>252</v>
      </c>
      <c r="G58" s="228" t="s">
        <v>253</v>
      </c>
      <c r="H58" s="228" t="s">
        <v>254</v>
      </c>
      <c r="I58" s="228" t="s">
        <v>255</v>
      </c>
      <c r="J58" s="228" t="s">
        <v>256</v>
      </c>
    </row>
    <row r="59" spans="1:83" s="137" customFormat="1" ht="15" customHeight="1">
      <c r="A59" s="35"/>
      <c r="B59" s="177" t="s">
        <v>112</v>
      </c>
      <c r="C59" s="228" t="s">
        <v>249</v>
      </c>
      <c r="D59" s="228" t="s">
        <v>250</v>
      </c>
      <c r="E59" s="228" t="s">
        <v>251</v>
      </c>
      <c r="F59" s="228" t="s">
        <v>252</v>
      </c>
      <c r="G59" s="228" t="s">
        <v>253</v>
      </c>
      <c r="H59" s="228" t="s">
        <v>254</v>
      </c>
      <c r="I59" s="228" t="s">
        <v>255</v>
      </c>
      <c r="J59" s="228" t="s">
        <v>256</v>
      </c>
      <c r="K59" s="158"/>
      <c r="L59" s="158"/>
      <c r="M59" s="158"/>
      <c r="N59" s="158"/>
      <c r="O59" s="158"/>
      <c r="P59" s="158"/>
      <c r="Q59" s="158"/>
      <c r="R59" s="158"/>
      <c r="S59" s="158"/>
      <c r="T59" s="158"/>
    </row>
    <row r="60" spans="1:83" s="137" customFormat="1" ht="15" customHeight="1">
      <c r="A60" s="35"/>
      <c r="B60" s="177" t="s">
        <v>113</v>
      </c>
      <c r="C60" s="157"/>
    </row>
    <row r="61" spans="1:83" s="137" customFormat="1" ht="15" customHeight="1">
      <c r="A61" s="35"/>
      <c r="B61" s="177" t="s">
        <v>114</v>
      </c>
      <c r="C61" s="157"/>
      <c r="F61" s="158"/>
      <c r="G61" s="158"/>
      <c r="H61" s="158"/>
      <c r="I61" s="158"/>
      <c r="J61" s="158"/>
      <c r="K61" s="158"/>
      <c r="L61" s="158"/>
      <c r="M61" s="158"/>
      <c r="N61" s="158"/>
      <c r="O61" s="158"/>
      <c r="P61" s="158"/>
      <c r="Q61" s="158"/>
      <c r="R61" s="158"/>
      <c r="S61" s="158"/>
      <c r="T61" s="158"/>
    </row>
    <row r="62" spans="1:83" s="137" customFormat="1" ht="15" customHeight="1">
      <c r="A62" s="672"/>
      <c r="B62" s="663" t="s">
        <v>115</v>
      </c>
      <c r="C62" s="229" t="s">
        <v>257</v>
      </c>
      <c r="D62" s="229" t="s">
        <v>258</v>
      </c>
      <c r="E62" s="229" t="s">
        <v>259</v>
      </c>
      <c r="F62" s="229" t="s">
        <v>260</v>
      </c>
      <c r="G62" s="229" t="s">
        <v>261</v>
      </c>
      <c r="H62" s="229" t="s">
        <v>262</v>
      </c>
      <c r="I62" s="229" t="s">
        <v>263</v>
      </c>
      <c r="J62" s="229" t="s">
        <v>264</v>
      </c>
      <c r="K62" s="229" t="s">
        <v>265</v>
      </c>
      <c r="L62" s="229" t="s">
        <v>266</v>
      </c>
      <c r="M62" s="229" t="s">
        <v>267</v>
      </c>
      <c r="N62" s="229" t="s">
        <v>268</v>
      </c>
      <c r="O62" s="229" t="s">
        <v>269</v>
      </c>
      <c r="P62" s="229" t="s">
        <v>270</v>
      </c>
      <c r="Q62" s="229" t="s">
        <v>271</v>
      </c>
      <c r="R62" s="229" t="s">
        <v>272</v>
      </c>
      <c r="S62" s="158"/>
      <c r="T62" s="158"/>
    </row>
    <row r="63" spans="1:83" s="137" customFormat="1" ht="15" customHeight="1">
      <c r="A63" s="678"/>
      <c r="B63" s="664"/>
      <c r="C63" s="229" t="s">
        <v>257</v>
      </c>
      <c r="D63" s="229" t="s">
        <v>258</v>
      </c>
      <c r="E63" s="229" t="s">
        <v>259</v>
      </c>
      <c r="F63" s="229" t="s">
        <v>260</v>
      </c>
      <c r="G63" s="229" t="s">
        <v>261</v>
      </c>
      <c r="H63" s="229" t="s">
        <v>262</v>
      </c>
      <c r="I63" s="229" t="s">
        <v>263</v>
      </c>
      <c r="J63" s="229" t="s">
        <v>264</v>
      </c>
      <c r="K63" s="229" t="s">
        <v>265</v>
      </c>
      <c r="L63" s="229" t="s">
        <v>266</v>
      </c>
      <c r="M63" s="229" t="s">
        <v>267</v>
      </c>
      <c r="N63" s="229" t="s">
        <v>268</v>
      </c>
      <c r="O63" s="229" t="s">
        <v>269</v>
      </c>
      <c r="P63" s="229" t="s">
        <v>270</v>
      </c>
      <c r="Q63" s="229" t="s">
        <v>271</v>
      </c>
      <c r="R63" s="229" t="s">
        <v>272</v>
      </c>
      <c r="S63" s="158"/>
      <c r="T63" s="158"/>
    </row>
    <row r="64" spans="1:83" s="137" customFormat="1" ht="15" customHeight="1">
      <c r="A64" s="673"/>
      <c r="B64" s="665"/>
      <c r="C64" s="229" t="s">
        <v>257</v>
      </c>
      <c r="D64" s="229" t="s">
        <v>258</v>
      </c>
      <c r="E64" s="229" t="s">
        <v>259</v>
      </c>
      <c r="F64" s="229" t="s">
        <v>260</v>
      </c>
      <c r="G64" s="229" t="s">
        <v>261</v>
      </c>
      <c r="H64" s="229" t="s">
        <v>262</v>
      </c>
      <c r="I64" s="229" t="s">
        <v>263</v>
      </c>
      <c r="J64" s="229" t="s">
        <v>264</v>
      </c>
      <c r="K64" s="229" t="s">
        <v>265</v>
      </c>
      <c r="L64" s="229" t="s">
        <v>266</v>
      </c>
      <c r="M64" s="229" t="s">
        <v>267</v>
      </c>
      <c r="N64" s="229" t="s">
        <v>268</v>
      </c>
      <c r="O64" s="229" t="s">
        <v>269</v>
      </c>
      <c r="P64" s="229" t="s">
        <v>270</v>
      </c>
      <c r="Q64" s="229" t="s">
        <v>271</v>
      </c>
      <c r="R64" s="229" t="s">
        <v>272</v>
      </c>
      <c r="S64" s="158"/>
      <c r="T64" s="158"/>
    </row>
    <row r="65" spans="1:20" s="137" customFormat="1" ht="15" customHeight="1">
      <c r="A65" s="36"/>
      <c r="B65" s="177" t="s">
        <v>117</v>
      </c>
      <c r="C65" s="228" t="s">
        <v>273</v>
      </c>
      <c r="D65" s="228" t="s">
        <v>274</v>
      </c>
      <c r="E65" s="228" t="s">
        <v>275</v>
      </c>
      <c r="F65" s="158"/>
      <c r="G65" s="158"/>
      <c r="H65" s="158"/>
      <c r="I65" s="158"/>
      <c r="J65" s="158"/>
      <c r="K65" s="158"/>
      <c r="L65" s="158"/>
      <c r="M65" s="158"/>
      <c r="N65" s="158"/>
      <c r="O65" s="158"/>
      <c r="P65" s="158"/>
      <c r="Q65" s="158"/>
      <c r="R65" s="158"/>
      <c r="S65" s="158"/>
      <c r="T65" s="158"/>
    </row>
    <row r="66" spans="1:20" s="137" customFormat="1" ht="15" customHeight="1">
      <c r="A66" s="36"/>
      <c r="B66" s="177" t="s">
        <v>118</v>
      </c>
      <c r="C66" s="157"/>
      <c r="D66" s="158"/>
      <c r="E66" s="158"/>
      <c r="F66" s="158"/>
      <c r="G66" s="158"/>
      <c r="H66" s="158"/>
      <c r="I66" s="158"/>
      <c r="J66" s="158"/>
      <c r="K66" s="158"/>
      <c r="L66" s="158"/>
      <c r="M66" s="158"/>
      <c r="N66" s="158"/>
      <c r="O66" s="158"/>
      <c r="P66" s="158"/>
      <c r="Q66" s="158"/>
      <c r="R66" s="158"/>
      <c r="S66" s="158"/>
      <c r="T66" s="158"/>
    </row>
    <row r="67" spans="1:20" s="137" customFormat="1" ht="15" customHeight="1">
      <c r="A67" s="35"/>
      <c r="B67" s="177" t="s">
        <v>119</v>
      </c>
      <c r="C67" s="228" t="s">
        <v>273</v>
      </c>
      <c r="D67" s="228" t="s">
        <v>276</v>
      </c>
      <c r="E67" s="228" t="s">
        <v>274</v>
      </c>
      <c r="F67" s="228" t="s">
        <v>277</v>
      </c>
      <c r="G67" s="228" t="s">
        <v>275</v>
      </c>
      <c r="H67" s="158"/>
      <c r="I67" s="158"/>
      <c r="J67" s="158"/>
      <c r="K67" s="158"/>
      <c r="L67" s="158"/>
      <c r="M67" s="158"/>
      <c r="N67" s="158"/>
      <c r="O67" s="158"/>
      <c r="P67" s="158"/>
      <c r="Q67" s="158"/>
      <c r="R67" s="158"/>
      <c r="S67" s="158"/>
      <c r="T67" s="158"/>
    </row>
    <row r="68" spans="1:20" s="137" customFormat="1" ht="15" customHeight="1">
      <c r="A68" s="35"/>
      <c r="B68" s="177" t="s">
        <v>120</v>
      </c>
      <c r="C68" s="157"/>
      <c r="D68" s="158"/>
      <c r="E68" s="158"/>
      <c r="F68" s="158"/>
      <c r="G68" s="158"/>
      <c r="H68" s="158"/>
      <c r="I68" s="158"/>
      <c r="J68" s="158"/>
      <c r="K68" s="158"/>
      <c r="L68" s="158"/>
      <c r="M68" s="158"/>
      <c r="N68" s="158"/>
      <c r="O68" s="158"/>
      <c r="P68" s="158"/>
      <c r="Q68" s="158"/>
      <c r="R68" s="158"/>
      <c r="S68" s="158"/>
      <c r="T68" s="158"/>
    </row>
    <row r="69" spans="1:20" s="137" customFormat="1" ht="15" customHeight="1">
      <c r="A69" s="35"/>
      <c r="B69" s="177" t="s">
        <v>121</v>
      </c>
      <c r="C69" s="228" t="s">
        <v>206</v>
      </c>
      <c r="D69" s="228" t="s">
        <v>207</v>
      </c>
      <c r="E69" s="158"/>
      <c r="F69" s="158"/>
      <c r="G69" s="158"/>
      <c r="H69" s="158"/>
      <c r="I69" s="158"/>
      <c r="J69" s="158"/>
      <c r="K69" s="158"/>
      <c r="L69" s="158"/>
      <c r="M69" s="158"/>
      <c r="N69" s="158"/>
      <c r="O69" s="158"/>
      <c r="P69" s="158"/>
      <c r="Q69" s="158"/>
      <c r="R69" s="158"/>
      <c r="S69" s="158"/>
      <c r="T69" s="158"/>
    </row>
    <row r="70" spans="1:20" s="137" customFormat="1" ht="15" customHeight="1">
      <c r="A70" s="35"/>
      <c r="B70" s="177" t="s">
        <v>122</v>
      </c>
      <c r="C70" s="228" t="s">
        <v>206</v>
      </c>
      <c r="D70" s="228" t="s">
        <v>207</v>
      </c>
      <c r="E70" s="158"/>
      <c r="F70" s="158"/>
      <c r="G70" s="158"/>
      <c r="H70" s="158"/>
      <c r="I70" s="158"/>
      <c r="J70" s="158"/>
      <c r="K70" s="158"/>
      <c r="L70" s="158"/>
      <c r="M70" s="158"/>
      <c r="N70" s="158"/>
      <c r="O70" s="158"/>
      <c r="P70" s="158"/>
      <c r="Q70" s="158"/>
      <c r="R70" s="158"/>
      <c r="S70" s="158"/>
      <c r="T70" s="158"/>
    </row>
    <row r="71" spans="1:20" s="137" customFormat="1" ht="15" customHeight="1">
      <c r="A71" s="35"/>
      <c r="B71" s="177" t="s">
        <v>123</v>
      </c>
      <c r="C71" s="172"/>
      <c r="D71" s="158"/>
      <c r="E71" s="158"/>
      <c r="F71" s="158"/>
      <c r="G71" s="158"/>
      <c r="H71" s="158"/>
      <c r="I71" s="158"/>
      <c r="J71" s="158"/>
      <c r="K71" s="158"/>
      <c r="L71" s="158"/>
      <c r="M71" s="158"/>
      <c r="N71" s="158"/>
      <c r="O71" s="158"/>
      <c r="P71" s="158"/>
      <c r="Q71" s="158"/>
      <c r="R71" s="158"/>
      <c r="S71" s="158"/>
      <c r="T71" s="158"/>
    </row>
    <row r="72" spans="1:20" s="12" customFormat="1" ht="15" customHeight="1">
      <c r="A72" s="23"/>
      <c r="B72" s="177" t="s">
        <v>124</v>
      </c>
      <c r="C72" s="230" t="s">
        <v>278</v>
      </c>
      <c r="D72" s="230" t="s">
        <v>279</v>
      </c>
      <c r="E72" s="230" t="s">
        <v>280</v>
      </c>
      <c r="F72" s="230" t="s">
        <v>219</v>
      </c>
      <c r="G72" s="158"/>
      <c r="H72" s="158"/>
      <c r="I72" s="14"/>
      <c r="J72" s="14"/>
      <c r="K72" s="14"/>
      <c r="L72" s="14"/>
      <c r="M72" s="14"/>
      <c r="N72" s="14"/>
      <c r="O72" s="14"/>
      <c r="P72" s="14"/>
      <c r="Q72" s="14"/>
      <c r="R72" s="14"/>
      <c r="S72" s="14"/>
      <c r="T72" s="14"/>
    </row>
    <row r="73" spans="1:20" s="12" customFormat="1" ht="15" customHeight="1">
      <c r="A73" s="77"/>
      <c r="B73" s="177" t="s">
        <v>125</v>
      </c>
      <c r="C73" s="157"/>
      <c r="D73" s="158"/>
      <c r="E73" s="158"/>
      <c r="F73" s="158"/>
      <c r="G73" s="158"/>
      <c r="H73" s="158"/>
      <c r="I73" s="14"/>
      <c r="J73" s="14"/>
      <c r="K73" s="14"/>
      <c r="L73" s="14"/>
      <c r="M73" s="14"/>
      <c r="N73" s="14"/>
      <c r="O73" s="14"/>
      <c r="P73" s="14"/>
      <c r="Q73" s="14"/>
      <c r="R73" s="14"/>
      <c r="S73" s="14"/>
      <c r="T73" s="14"/>
    </row>
    <row r="74" spans="1:20" s="12" customFormat="1" ht="15" customHeight="1">
      <c r="A74" s="92"/>
      <c r="B74" s="93" t="s">
        <v>126</v>
      </c>
      <c r="C74" s="93"/>
      <c r="G74" s="14"/>
      <c r="H74" s="14"/>
      <c r="I74" s="14"/>
      <c r="J74" s="14"/>
      <c r="K74" s="14"/>
      <c r="L74" s="14"/>
      <c r="M74" s="14"/>
      <c r="N74" s="14"/>
      <c r="O74" s="14"/>
      <c r="P74" s="14"/>
      <c r="Q74" s="14"/>
      <c r="R74" s="14"/>
      <c r="S74" s="14"/>
      <c r="T74" s="14"/>
    </row>
    <row r="75" spans="1:20" s="12" customFormat="1" ht="15" customHeight="1">
      <c r="A75" s="23"/>
      <c r="B75" s="177" t="s">
        <v>127</v>
      </c>
      <c r="C75" s="228" t="s">
        <v>206</v>
      </c>
      <c r="D75" s="228" t="s">
        <v>207</v>
      </c>
      <c r="G75" s="14"/>
      <c r="H75" s="14"/>
      <c r="I75" s="14"/>
      <c r="J75" s="14"/>
      <c r="K75" s="14"/>
      <c r="L75" s="14"/>
      <c r="M75" s="14"/>
      <c r="N75" s="14"/>
      <c r="O75" s="14"/>
      <c r="P75" s="14"/>
      <c r="Q75" s="14"/>
      <c r="R75" s="14"/>
      <c r="S75" s="14"/>
      <c r="T75" s="14"/>
    </row>
    <row r="76" spans="1:20" s="12" customFormat="1" ht="30" customHeight="1">
      <c r="A76" s="23"/>
      <c r="B76" s="177" t="s">
        <v>128</v>
      </c>
      <c r="C76" s="229" t="s">
        <v>281</v>
      </c>
      <c r="D76" s="229" t="s">
        <v>282</v>
      </c>
      <c r="E76" s="229" t="s">
        <v>283</v>
      </c>
      <c r="F76" s="229" t="s">
        <v>284</v>
      </c>
      <c r="G76" s="14"/>
      <c r="H76" s="14"/>
      <c r="I76" s="14"/>
      <c r="J76" s="14"/>
      <c r="K76" s="14"/>
      <c r="L76" s="14"/>
      <c r="M76" s="14"/>
      <c r="N76" s="14"/>
      <c r="O76" s="14"/>
      <c r="P76" s="14"/>
      <c r="Q76" s="14"/>
      <c r="R76" s="14"/>
      <c r="S76" s="14"/>
      <c r="T76" s="14"/>
    </row>
    <row r="77" spans="1:20" s="12" customFormat="1" ht="15" customHeight="1">
      <c r="A77" s="23"/>
      <c r="B77" s="171" t="s">
        <v>129</v>
      </c>
      <c r="C77" s="228" t="s">
        <v>206</v>
      </c>
      <c r="D77" s="228" t="s">
        <v>207</v>
      </c>
      <c r="E77" s="14"/>
      <c r="F77" s="14"/>
      <c r="G77" s="14"/>
      <c r="H77" s="14"/>
      <c r="I77" s="14"/>
      <c r="J77" s="14"/>
      <c r="K77" s="14"/>
      <c r="L77" s="14"/>
      <c r="M77" s="14"/>
      <c r="N77" s="14"/>
      <c r="O77" s="14"/>
      <c r="P77" s="14"/>
      <c r="Q77" s="14"/>
      <c r="R77" s="14"/>
      <c r="S77" s="14"/>
      <c r="T77" s="14"/>
    </row>
    <row r="78" spans="1:20" s="12" customFormat="1" ht="15" customHeight="1">
      <c r="A78" s="23"/>
      <c r="B78" s="177" t="s">
        <v>130</v>
      </c>
      <c r="C78" s="228" t="s">
        <v>206</v>
      </c>
      <c r="D78" s="228" t="s">
        <v>207</v>
      </c>
      <c r="E78" s="14"/>
      <c r="F78" s="14"/>
      <c r="G78" s="14"/>
      <c r="H78" s="14"/>
      <c r="I78" s="14"/>
      <c r="J78" s="14"/>
      <c r="K78" s="14"/>
      <c r="L78" s="14"/>
      <c r="M78" s="14"/>
      <c r="N78" s="14"/>
      <c r="O78" s="14"/>
      <c r="P78" s="14"/>
      <c r="Q78" s="14"/>
      <c r="R78" s="14"/>
      <c r="S78" s="14"/>
      <c r="T78" s="14"/>
    </row>
    <row r="79" spans="1:20" s="12" customFormat="1" ht="15" customHeight="1">
      <c r="A79" s="23"/>
      <c r="B79" s="177" t="s">
        <v>131</v>
      </c>
      <c r="C79" s="228" t="s">
        <v>206</v>
      </c>
      <c r="D79" s="228" t="s">
        <v>207</v>
      </c>
      <c r="E79" s="14"/>
      <c r="F79" s="14"/>
      <c r="G79" s="14"/>
      <c r="H79" s="14"/>
      <c r="I79" s="14"/>
      <c r="J79" s="14"/>
      <c r="K79" s="14"/>
      <c r="L79" s="14"/>
      <c r="M79" s="14"/>
      <c r="N79" s="14"/>
      <c r="O79" s="14"/>
      <c r="P79" s="14"/>
      <c r="Q79" s="14"/>
      <c r="R79" s="14"/>
      <c r="S79" s="14"/>
      <c r="T79" s="14"/>
    </row>
    <row r="80" spans="1:20" s="12" customFormat="1" ht="15" customHeight="1">
      <c r="A80" s="23"/>
      <c r="B80" s="177" t="s">
        <v>132</v>
      </c>
      <c r="C80" s="228" t="s">
        <v>206</v>
      </c>
      <c r="D80" s="228" t="s">
        <v>207</v>
      </c>
      <c r="E80" s="14"/>
      <c r="F80" s="14"/>
      <c r="G80" s="14"/>
      <c r="H80" s="14"/>
      <c r="I80" s="14"/>
      <c r="J80" s="14"/>
      <c r="K80" s="14"/>
      <c r="L80" s="14"/>
      <c r="M80" s="14"/>
      <c r="N80" s="14"/>
      <c r="O80" s="14"/>
      <c r="P80" s="14"/>
      <c r="Q80" s="14"/>
      <c r="R80" s="14"/>
      <c r="S80" s="14"/>
      <c r="T80" s="14"/>
    </row>
    <row r="81" spans="1:20" s="12" customFormat="1" ht="15" customHeight="1">
      <c r="A81" s="23"/>
      <c r="B81" s="177" t="s">
        <v>133</v>
      </c>
      <c r="C81" s="228" t="s">
        <v>206</v>
      </c>
      <c r="D81" s="228" t="s">
        <v>207</v>
      </c>
      <c r="E81" s="14"/>
      <c r="F81" s="14"/>
      <c r="G81" s="14"/>
      <c r="H81" s="14"/>
      <c r="I81" s="14"/>
      <c r="J81" s="14"/>
      <c r="K81" s="14"/>
      <c r="L81" s="14"/>
      <c r="M81" s="14"/>
      <c r="N81" s="14"/>
      <c r="O81" s="14"/>
      <c r="P81" s="14"/>
      <c r="Q81" s="14"/>
      <c r="R81" s="14"/>
      <c r="S81" s="14"/>
      <c r="T81" s="14"/>
    </row>
    <row r="82" spans="1:20" s="12" customFormat="1" ht="15" customHeight="1">
      <c r="A82" s="23"/>
      <c r="B82" s="177" t="s">
        <v>134</v>
      </c>
      <c r="C82" s="228" t="s">
        <v>206</v>
      </c>
      <c r="D82" s="228" t="s">
        <v>207</v>
      </c>
      <c r="E82" s="14"/>
      <c r="F82" s="14"/>
      <c r="G82" s="14"/>
      <c r="H82" s="14"/>
      <c r="I82" s="14"/>
      <c r="J82" s="14"/>
      <c r="K82" s="14"/>
      <c r="L82" s="14"/>
      <c r="M82" s="14"/>
      <c r="N82" s="14"/>
      <c r="O82" s="14"/>
      <c r="P82" s="14"/>
      <c r="Q82" s="14"/>
      <c r="R82" s="14"/>
      <c r="S82" s="14"/>
      <c r="T82" s="14"/>
    </row>
    <row r="83" spans="1:20" s="12" customFormat="1" ht="15" customHeight="1">
      <c r="A83" s="181"/>
      <c r="B83" s="177" t="s">
        <v>135</v>
      </c>
      <c r="C83" s="228" t="s">
        <v>206</v>
      </c>
      <c r="D83" s="228" t="s">
        <v>207</v>
      </c>
      <c r="E83" s="14"/>
      <c r="F83" s="14"/>
      <c r="G83" s="14"/>
      <c r="H83" s="14"/>
      <c r="I83" s="14"/>
      <c r="J83" s="14"/>
      <c r="K83" s="14"/>
      <c r="L83" s="14"/>
      <c r="M83" s="14"/>
      <c r="N83" s="14"/>
      <c r="O83" s="14"/>
      <c r="P83" s="14"/>
      <c r="Q83" s="14"/>
      <c r="R83" s="14"/>
      <c r="S83" s="14"/>
      <c r="T83" s="14"/>
    </row>
    <row r="84" spans="1:20" s="12" customFormat="1" ht="15" customHeight="1">
      <c r="A84" s="181"/>
      <c r="B84" s="177" t="s">
        <v>136</v>
      </c>
      <c r="C84" s="228" t="s">
        <v>206</v>
      </c>
      <c r="D84" s="228" t="s">
        <v>207</v>
      </c>
      <c r="E84" s="14"/>
      <c r="F84" s="14"/>
      <c r="G84" s="14"/>
      <c r="H84" s="14"/>
      <c r="I84" s="14"/>
      <c r="J84" s="14"/>
      <c r="K84" s="14"/>
      <c r="L84" s="14"/>
      <c r="M84" s="14"/>
      <c r="N84" s="14"/>
      <c r="O84" s="14"/>
      <c r="P84" s="14"/>
      <c r="Q84" s="14"/>
      <c r="R84" s="14"/>
      <c r="S84" s="14"/>
      <c r="T84" s="14"/>
    </row>
    <row r="85" spans="1:20" s="12" customFormat="1" ht="15" customHeight="1">
      <c r="A85" s="181"/>
      <c r="B85" s="177" t="s">
        <v>137</v>
      </c>
      <c r="C85" s="228" t="s">
        <v>206</v>
      </c>
      <c r="D85" s="228" t="s">
        <v>207</v>
      </c>
      <c r="E85" s="14"/>
      <c r="F85" s="14"/>
      <c r="G85" s="14"/>
      <c r="H85" s="14"/>
      <c r="I85" s="14"/>
      <c r="J85" s="14"/>
      <c r="K85" s="14"/>
      <c r="L85" s="14"/>
      <c r="M85" s="14"/>
      <c r="N85" s="14"/>
      <c r="O85" s="14"/>
      <c r="P85" s="14"/>
      <c r="Q85" s="14"/>
      <c r="R85" s="14"/>
      <c r="S85" s="14"/>
      <c r="T85" s="14"/>
    </row>
    <row r="86" spans="1:20" s="12" customFormat="1" ht="30" customHeight="1">
      <c r="A86" s="181"/>
      <c r="B86" s="177" t="s">
        <v>138</v>
      </c>
      <c r="C86" s="228" t="s">
        <v>206</v>
      </c>
      <c r="D86" s="228" t="s">
        <v>207</v>
      </c>
      <c r="E86" s="14"/>
      <c r="F86" s="14"/>
      <c r="G86" s="14"/>
      <c r="H86" s="14"/>
      <c r="I86" s="14"/>
      <c r="J86" s="14"/>
      <c r="K86" s="14"/>
      <c r="L86" s="14"/>
      <c r="M86" s="14"/>
      <c r="N86" s="14"/>
      <c r="O86" s="14"/>
      <c r="P86" s="14"/>
      <c r="Q86" s="14"/>
      <c r="R86" s="14"/>
      <c r="S86" s="14"/>
      <c r="T86" s="14"/>
    </row>
    <row r="87" spans="1:20" s="12" customFormat="1" ht="15" customHeight="1">
      <c r="A87" s="181"/>
      <c r="B87" s="177" t="s">
        <v>140</v>
      </c>
      <c r="C87" s="228" t="s">
        <v>206</v>
      </c>
      <c r="D87" s="228" t="s">
        <v>207</v>
      </c>
      <c r="E87" s="14"/>
      <c r="F87" s="14"/>
      <c r="G87" s="14"/>
      <c r="H87" s="14"/>
      <c r="I87" s="14"/>
      <c r="J87" s="14"/>
      <c r="K87" s="14"/>
      <c r="L87" s="14"/>
      <c r="M87" s="14"/>
      <c r="N87" s="14"/>
      <c r="O87" s="14"/>
      <c r="P87" s="14"/>
      <c r="Q87" s="14"/>
      <c r="R87" s="14"/>
      <c r="S87" s="14"/>
      <c r="T87" s="14"/>
    </row>
    <row r="88" spans="1:20" s="12" customFormat="1" ht="15" customHeight="1">
      <c r="A88" s="181"/>
      <c r="B88" s="177" t="s">
        <v>141</v>
      </c>
      <c r="C88" s="228" t="s">
        <v>206</v>
      </c>
      <c r="D88" s="228" t="s">
        <v>207</v>
      </c>
      <c r="E88" s="14"/>
      <c r="F88" s="14"/>
      <c r="G88" s="14"/>
      <c r="H88" s="14"/>
      <c r="I88" s="14"/>
      <c r="J88" s="14"/>
      <c r="K88" s="14"/>
      <c r="L88" s="14"/>
      <c r="M88" s="14"/>
      <c r="N88" s="14"/>
      <c r="O88" s="14"/>
      <c r="P88" s="14"/>
      <c r="Q88" s="14"/>
      <c r="R88" s="14"/>
      <c r="S88" s="14"/>
      <c r="T88" s="14"/>
    </row>
    <row r="89" spans="1:20" s="12" customFormat="1" ht="15" customHeight="1">
      <c r="A89" s="181"/>
      <c r="B89" s="177" t="s">
        <v>142</v>
      </c>
      <c r="C89" s="228" t="s">
        <v>206</v>
      </c>
      <c r="D89" s="228" t="s">
        <v>207</v>
      </c>
      <c r="E89" s="14"/>
      <c r="F89" s="14"/>
      <c r="G89" s="14"/>
      <c r="H89" s="14"/>
      <c r="I89" s="14"/>
      <c r="J89" s="14"/>
      <c r="K89" s="14"/>
      <c r="L89" s="14"/>
      <c r="M89" s="14"/>
      <c r="N89" s="14"/>
      <c r="O89" s="14"/>
      <c r="P89" s="14"/>
      <c r="Q89" s="14"/>
      <c r="R89" s="14"/>
      <c r="S89" s="14"/>
      <c r="T89" s="14"/>
    </row>
    <row r="90" spans="1:20" s="12" customFormat="1" ht="15" customHeight="1">
      <c r="A90" s="181"/>
      <c r="B90" s="585" t="s">
        <v>143</v>
      </c>
      <c r="C90" s="228" t="s">
        <v>206</v>
      </c>
      <c r="D90" s="228" t="s">
        <v>207</v>
      </c>
      <c r="E90" s="14"/>
      <c r="F90" s="14"/>
      <c r="G90" s="14"/>
      <c r="H90" s="14"/>
      <c r="I90" s="14"/>
      <c r="J90" s="14"/>
      <c r="K90" s="14"/>
      <c r="L90" s="14"/>
      <c r="M90" s="14"/>
      <c r="N90" s="14"/>
      <c r="O90" s="14"/>
      <c r="P90" s="14"/>
      <c r="Q90" s="14"/>
      <c r="R90" s="14"/>
      <c r="S90" s="14"/>
      <c r="T90" s="14"/>
    </row>
    <row r="91" spans="1:20" s="12" customFormat="1" ht="15" customHeight="1">
      <c r="A91" s="181"/>
      <c r="B91" s="48" t="s">
        <v>144</v>
      </c>
      <c r="C91" s="228" t="s">
        <v>206</v>
      </c>
      <c r="D91" s="228" t="s">
        <v>207</v>
      </c>
      <c r="E91" s="14"/>
      <c r="F91" s="14"/>
      <c r="G91" s="14"/>
      <c r="H91" s="14"/>
      <c r="I91" s="14"/>
      <c r="J91" s="14"/>
      <c r="K91" s="14"/>
      <c r="L91" s="14"/>
      <c r="M91" s="14"/>
      <c r="N91" s="14"/>
      <c r="O91" s="14"/>
      <c r="P91" s="14"/>
      <c r="Q91" s="14"/>
      <c r="R91" s="14"/>
      <c r="S91" s="14"/>
      <c r="T91" s="14"/>
    </row>
    <row r="92" spans="1:20" s="12" customFormat="1" ht="15" customHeight="1">
      <c r="A92" s="181"/>
      <c r="B92" s="585" t="s">
        <v>145</v>
      </c>
      <c r="C92" s="228" t="s">
        <v>206</v>
      </c>
      <c r="D92" s="228" t="s">
        <v>207</v>
      </c>
      <c r="E92" s="14"/>
      <c r="F92" s="14"/>
      <c r="G92" s="14"/>
      <c r="H92" s="14"/>
      <c r="I92" s="14"/>
      <c r="J92" s="14"/>
      <c r="K92" s="14"/>
      <c r="L92" s="14"/>
      <c r="M92" s="14"/>
      <c r="N92" s="14"/>
      <c r="O92" s="14"/>
      <c r="P92" s="14"/>
      <c r="Q92" s="14"/>
      <c r="R92" s="14"/>
      <c r="S92" s="14"/>
      <c r="T92" s="14"/>
    </row>
    <row r="93" spans="1:20" s="12" customFormat="1" ht="15" customHeight="1">
      <c r="A93" s="181"/>
      <c r="B93" s="585" t="s">
        <v>146</v>
      </c>
      <c r="C93" s="228" t="s">
        <v>206</v>
      </c>
      <c r="D93" s="228" t="s">
        <v>207</v>
      </c>
      <c r="E93" s="14"/>
      <c r="F93" s="14"/>
      <c r="G93" s="14"/>
      <c r="H93" s="14"/>
      <c r="I93" s="14"/>
      <c r="J93" s="14"/>
      <c r="K93" s="14"/>
      <c r="L93" s="14"/>
      <c r="M93" s="14"/>
      <c r="N93" s="14"/>
      <c r="O93" s="14"/>
      <c r="P93" s="14"/>
      <c r="Q93" s="14"/>
      <c r="R93" s="14"/>
      <c r="S93" s="14"/>
      <c r="T93" s="14"/>
    </row>
    <row r="94" spans="1:20" s="12" customFormat="1" ht="15" customHeight="1">
      <c r="A94" s="181"/>
      <c r="B94" s="585" t="s">
        <v>147</v>
      </c>
      <c r="C94" s="228" t="s">
        <v>206</v>
      </c>
      <c r="D94" s="228" t="s">
        <v>207</v>
      </c>
      <c r="E94" s="14"/>
      <c r="F94" s="14"/>
      <c r="G94" s="14"/>
      <c r="H94" s="14"/>
      <c r="I94" s="14"/>
      <c r="J94" s="14"/>
      <c r="K94" s="14"/>
      <c r="L94" s="14"/>
      <c r="M94" s="14"/>
      <c r="N94" s="14"/>
      <c r="O94" s="14"/>
      <c r="P94" s="14"/>
      <c r="Q94" s="14"/>
      <c r="R94" s="14"/>
      <c r="S94" s="14"/>
      <c r="T94" s="14"/>
    </row>
    <row r="95" spans="1:20" s="12" customFormat="1" ht="15" customHeight="1">
      <c r="A95" s="181"/>
      <c r="B95" s="585" t="s">
        <v>148</v>
      </c>
      <c r="C95" s="228" t="s">
        <v>206</v>
      </c>
      <c r="D95" s="228" t="s">
        <v>207</v>
      </c>
      <c r="E95" s="14"/>
      <c r="F95" s="14"/>
      <c r="G95" s="14"/>
      <c r="H95" s="14"/>
      <c r="I95" s="14"/>
      <c r="J95" s="14"/>
      <c r="K95" s="14"/>
      <c r="L95" s="14"/>
      <c r="M95" s="14"/>
      <c r="N95" s="14"/>
      <c r="O95" s="14"/>
      <c r="P95" s="14"/>
      <c r="Q95" s="14"/>
      <c r="R95" s="14"/>
      <c r="S95" s="14"/>
      <c r="T95" s="14"/>
    </row>
    <row r="96" spans="1:20" s="12" customFormat="1" ht="15" customHeight="1">
      <c r="A96" s="181"/>
      <c r="B96" s="173" t="s">
        <v>149</v>
      </c>
      <c r="C96" s="228" t="s">
        <v>206</v>
      </c>
      <c r="D96" s="228" t="s">
        <v>207</v>
      </c>
      <c r="E96" s="14"/>
      <c r="F96" s="14"/>
      <c r="G96" s="14"/>
      <c r="H96" s="14"/>
      <c r="I96" s="14"/>
      <c r="J96" s="14"/>
      <c r="K96" s="14"/>
      <c r="L96" s="14"/>
      <c r="M96" s="14"/>
      <c r="N96" s="14"/>
      <c r="O96" s="14"/>
      <c r="P96" s="14"/>
      <c r="Q96" s="14"/>
      <c r="R96" s="14"/>
      <c r="S96" s="14"/>
      <c r="T96" s="14"/>
    </row>
    <row r="97" spans="1:46" s="12" customFormat="1" ht="15" customHeight="1">
      <c r="A97" s="181"/>
      <c r="B97" s="32" t="s">
        <v>150</v>
      </c>
      <c r="C97" s="228" t="s">
        <v>206</v>
      </c>
      <c r="D97" s="228" t="s">
        <v>207</v>
      </c>
      <c r="E97" s="14"/>
      <c r="F97" s="14"/>
      <c r="G97" s="14"/>
      <c r="H97" s="14"/>
      <c r="I97" s="14"/>
      <c r="J97" s="14"/>
      <c r="K97" s="14"/>
      <c r="L97" s="14"/>
      <c r="M97" s="14"/>
      <c r="N97" s="14"/>
      <c r="O97" s="14"/>
      <c r="P97" s="14"/>
      <c r="Q97" s="14"/>
      <c r="R97" s="14"/>
      <c r="S97" s="14"/>
      <c r="T97" s="14"/>
    </row>
    <row r="98" spans="1:46" s="12" customFormat="1" ht="15" customHeight="1">
      <c r="A98" s="181"/>
      <c r="B98" s="32" t="s">
        <v>151</v>
      </c>
      <c r="C98" s="228" t="s">
        <v>206</v>
      </c>
      <c r="D98" s="228" t="s">
        <v>207</v>
      </c>
      <c r="E98" s="14"/>
      <c r="F98" s="14"/>
      <c r="G98" s="14"/>
      <c r="H98" s="14"/>
      <c r="I98" s="14"/>
      <c r="J98" s="14"/>
      <c r="K98" s="14"/>
      <c r="L98" s="14"/>
      <c r="M98" s="14"/>
      <c r="N98" s="14"/>
      <c r="O98" s="14"/>
      <c r="P98" s="14"/>
      <c r="Q98" s="14"/>
      <c r="R98" s="14"/>
      <c r="S98" s="14"/>
      <c r="T98" s="14"/>
    </row>
    <row r="99" spans="1:46" s="12" customFormat="1" ht="15" customHeight="1">
      <c r="A99" s="181"/>
      <c r="B99" s="32" t="s">
        <v>152</v>
      </c>
      <c r="C99" s="228" t="s">
        <v>206</v>
      </c>
      <c r="D99" s="228" t="s">
        <v>207</v>
      </c>
      <c r="E99" s="14"/>
      <c r="F99" s="14"/>
      <c r="G99" s="14"/>
      <c r="H99" s="14"/>
      <c r="I99" s="14"/>
      <c r="J99" s="14"/>
      <c r="K99" s="14"/>
      <c r="L99" s="14"/>
      <c r="M99" s="14"/>
      <c r="N99" s="14"/>
      <c r="O99" s="14"/>
      <c r="P99" s="14"/>
      <c r="Q99" s="14"/>
      <c r="R99" s="14"/>
      <c r="S99" s="14"/>
      <c r="T99" s="14"/>
    </row>
    <row r="100" spans="1:46" ht="15" customHeight="1">
      <c r="A100" s="174"/>
      <c r="B100" s="93" t="s">
        <v>153</v>
      </c>
      <c r="C100" s="85"/>
      <c r="D100" s="14"/>
      <c r="E100" s="14"/>
      <c r="F100" s="151"/>
      <c r="G100" s="151"/>
      <c r="H100" s="151"/>
      <c r="I100" s="151"/>
      <c r="J100" s="151"/>
      <c r="K100" s="151"/>
      <c r="L100" s="151"/>
      <c r="M100" s="151"/>
      <c r="N100" s="151"/>
      <c r="O100" s="151"/>
      <c r="P100" s="151"/>
      <c r="Q100" s="151"/>
      <c r="R100" s="151"/>
      <c r="S100" s="151"/>
      <c r="T100" s="151"/>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row>
    <row r="101" spans="1:46" s="12" customFormat="1" ht="15" customHeight="1">
      <c r="A101" s="181"/>
      <c r="B101" s="177" t="s">
        <v>154</v>
      </c>
      <c r="C101" s="228" t="s">
        <v>206</v>
      </c>
      <c r="D101" s="228" t="s">
        <v>207</v>
      </c>
      <c r="E101" s="14"/>
      <c r="F101" s="14"/>
      <c r="G101" s="14"/>
      <c r="H101" s="14"/>
      <c r="I101" s="14"/>
      <c r="J101" s="14"/>
      <c r="K101" s="14"/>
      <c r="L101" s="14"/>
      <c r="M101" s="14"/>
      <c r="N101" s="14"/>
      <c r="O101" s="14"/>
      <c r="P101" s="14"/>
      <c r="Q101" s="14"/>
      <c r="R101" s="14"/>
      <c r="S101" s="14"/>
      <c r="T101" s="14"/>
    </row>
    <row r="102" spans="1:46" s="12" customFormat="1" ht="15" customHeight="1">
      <c r="A102" s="181"/>
      <c r="B102" s="177" t="s">
        <v>155</v>
      </c>
      <c r="C102" s="228" t="s">
        <v>206</v>
      </c>
      <c r="D102" s="228" t="s">
        <v>207</v>
      </c>
      <c r="E102" s="14"/>
      <c r="F102" s="14"/>
      <c r="G102" s="14"/>
      <c r="H102" s="14"/>
      <c r="I102" s="14"/>
      <c r="J102" s="14"/>
      <c r="K102" s="14"/>
      <c r="L102" s="14"/>
      <c r="M102" s="14"/>
      <c r="N102" s="14"/>
      <c r="O102" s="14"/>
      <c r="P102" s="14"/>
      <c r="Q102" s="14"/>
      <c r="R102" s="14"/>
      <c r="S102" s="14"/>
      <c r="T102" s="14"/>
    </row>
    <row r="103" spans="1:46" s="12" customFormat="1" ht="15" customHeight="1">
      <c r="A103" s="181"/>
      <c r="B103" s="177" t="s">
        <v>156</v>
      </c>
      <c r="C103" s="228" t="s">
        <v>206</v>
      </c>
      <c r="D103" s="228" t="s">
        <v>207</v>
      </c>
      <c r="E103" s="14"/>
      <c r="F103" s="14"/>
      <c r="G103" s="14"/>
      <c r="H103" s="14"/>
      <c r="I103" s="14"/>
      <c r="J103" s="14"/>
      <c r="K103" s="14"/>
      <c r="L103" s="14"/>
      <c r="M103" s="14"/>
      <c r="N103" s="14"/>
      <c r="O103" s="14"/>
      <c r="P103" s="14"/>
      <c r="Q103" s="14"/>
      <c r="R103" s="14"/>
      <c r="S103" s="14"/>
      <c r="T103" s="14"/>
    </row>
    <row r="104" spans="1:46" s="12" customFormat="1" ht="15" customHeight="1">
      <c r="A104" s="181"/>
      <c r="B104" s="177" t="s">
        <v>157</v>
      </c>
      <c r="C104" s="228" t="s">
        <v>206</v>
      </c>
      <c r="D104" s="228" t="s">
        <v>207</v>
      </c>
      <c r="E104" s="14"/>
      <c r="F104" s="14"/>
      <c r="G104" s="14"/>
      <c r="H104" s="14"/>
      <c r="I104" s="14"/>
      <c r="J104" s="14"/>
      <c r="K104" s="14"/>
      <c r="L104" s="14"/>
      <c r="M104" s="14"/>
      <c r="N104" s="14"/>
      <c r="O104" s="14"/>
      <c r="P104" s="14"/>
      <c r="Q104" s="14"/>
      <c r="R104" s="14"/>
      <c r="S104" s="14"/>
      <c r="T104" s="14"/>
    </row>
    <row r="105" spans="1:46" s="12" customFormat="1" ht="15" customHeight="1">
      <c r="A105" s="181"/>
      <c r="B105" s="177" t="s">
        <v>158</v>
      </c>
      <c r="C105" s="228" t="s">
        <v>206</v>
      </c>
      <c r="D105" s="228" t="s">
        <v>207</v>
      </c>
      <c r="E105" s="14"/>
      <c r="F105" s="14"/>
      <c r="G105" s="14"/>
      <c r="H105" s="14"/>
      <c r="I105" s="14"/>
      <c r="J105" s="14"/>
      <c r="K105" s="14"/>
      <c r="L105" s="14"/>
      <c r="M105" s="14"/>
      <c r="N105" s="14"/>
      <c r="O105" s="14"/>
      <c r="P105" s="14"/>
      <c r="Q105" s="14"/>
      <c r="R105" s="14"/>
      <c r="S105" s="14"/>
      <c r="T105" s="14"/>
    </row>
    <row r="106" spans="1:46" s="12" customFormat="1" ht="15" customHeight="1">
      <c r="A106" s="181"/>
      <c r="B106" s="177" t="s">
        <v>159</v>
      </c>
      <c r="C106" s="228" t="s">
        <v>206</v>
      </c>
      <c r="D106" s="228" t="s">
        <v>207</v>
      </c>
      <c r="E106" s="14"/>
      <c r="F106" s="14"/>
      <c r="G106" s="14"/>
      <c r="H106" s="14"/>
      <c r="I106" s="14"/>
      <c r="J106" s="14"/>
      <c r="K106" s="14"/>
      <c r="L106" s="14"/>
      <c r="M106" s="14"/>
      <c r="N106" s="14"/>
      <c r="O106" s="14"/>
      <c r="P106" s="14"/>
      <c r="Q106" s="14"/>
      <c r="R106" s="14"/>
      <c r="S106" s="14"/>
      <c r="T106" s="14"/>
    </row>
    <row r="107" spans="1:46" s="12" customFormat="1" ht="15" customHeight="1">
      <c r="A107" s="181"/>
      <c r="B107" s="177" t="s">
        <v>160</v>
      </c>
      <c r="C107" s="228" t="s">
        <v>206</v>
      </c>
      <c r="D107" s="228" t="s">
        <v>207</v>
      </c>
      <c r="E107" s="14"/>
      <c r="F107" s="14"/>
      <c r="G107" s="14"/>
      <c r="H107" s="14"/>
      <c r="I107" s="14"/>
      <c r="J107" s="14"/>
      <c r="K107" s="14"/>
      <c r="L107" s="14"/>
      <c r="M107" s="14"/>
      <c r="N107" s="14"/>
      <c r="O107" s="14"/>
      <c r="P107" s="14"/>
      <c r="Q107" s="14"/>
      <c r="R107" s="14"/>
      <c r="S107" s="14"/>
      <c r="T107" s="14"/>
    </row>
    <row r="108" spans="1:46" s="12" customFormat="1" ht="15" customHeight="1">
      <c r="A108" s="181"/>
      <c r="B108" s="177" t="s">
        <v>161</v>
      </c>
      <c r="C108" s="228" t="s">
        <v>206</v>
      </c>
      <c r="D108" s="228" t="s">
        <v>207</v>
      </c>
      <c r="E108" s="14"/>
      <c r="F108" s="14"/>
      <c r="G108" s="14"/>
      <c r="H108" s="14"/>
      <c r="I108" s="14"/>
      <c r="J108" s="14"/>
      <c r="K108" s="14"/>
      <c r="L108" s="14"/>
      <c r="M108" s="14"/>
      <c r="N108" s="14"/>
      <c r="O108" s="14"/>
      <c r="P108" s="14"/>
      <c r="Q108" s="14"/>
      <c r="R108" s="14"/>
      <c r="S108" s="14"/>
      <c r="T108" s="14"/>
    </row>
    <row r="109" spans="1:46" s="12" customFormat="1" ht="15" customHeight="1">
      <c r="A109" s="181"/>
      <c r="B109" s="177" t="s">
        <v>162</v>
      </c>
      <c r="C109" s="228" t="s">
        <v>206</v>
      </c>
      <c r="D109" s="228" t="s">
        <v>207</v>
      </c>
      <c r="E109" s="14"/>
      <c r="F109" s="14"/>
      <c r="G109" s="14"/>
      <c r="H109" s="14"/>
      <c r="I109" s="14"/>
      <c r="J109" s="14"/>
      <c r="K109" s="14"/>
      <c r="L109" s="14"/>
      <c r="M109" s="14"/>
      <c r="N109" s="14"/>
      <c r="O109" s="14"/>
      <c r="P109" s="14"/>
      <c r="Q109" s="14"/>
      <c r="R109" s="14"/>
      <c r="S109" s="14"/>
      <c r="T109" s="14"/>
    </row>
    <row r="110" spans="1:46" s="12" customFormat="1" ht="15" customHeight="1">
      <c r="A110" s="181"/>
      <c r="B110" s="177" t="s">
        <v>163</v>
      </c>
      <c r="C110" s="228" t="s">
        <v>206</v>
      </c>
      <c r="D110" s="228" t="s">
        <v>207</v>
      </c>
      <c r="E110" s="14"/>
      <c r="F110" s="14"/>
      <c r="G110" s="14"/>
      <c r="H110" s="14"/>
      <c r="I110" s="14"/>
      <c r="J110" s="14"/>
      <c r="K110" s="14"/>
      <c r="L110" s="14"/>
      <c r="M110" s="14"/>
      <c r="N110" s="14"/>
      <c r="O110" s="14"/>
      <c r="P110" s="14"/>
      <c r="Q110" s="14"/>
      <c r="R110" s="14"/>
      <c r="S110" s="14"/>
      <c r="T110" s="14"/>
    </row>
    <row r="111" spans="1:46" s="12" customFormat="1" ht="15" customHeight="1">
      <c r="A111" s="181"/>
      <c r="B111" s="177" t="s">
        <v>164</v>
      </c>
      <c r="C111" s="164"/>
      <c r="D111" s="14"/>
      <c r="E111" s="14"/>
      <c r="F111" s="14"/>
      <c r="G111" s="14"/>
      <c r="H111" s="14"/>
      <c r="I111" s="14"/>
      <c r="J111" s="14"/>
      <c r="K111" s="14"/>
      <c r="L111" s="14"/>
      <c r="M111" s="14"/>
      <c r="N111" s="14"/>
      <c r="O111" s="14"/>
      <c r="P111" s="14"/>
      <c r="Q111" s="14"/>
      <c r="R111" s="14"/>
      <c r="S111" s="14"/>
      <c r="T111" s="14"/>
    </row>
    <row r="112" spans="1:46" ht="15" customHeight="1">
      <c r="A112" s="174"/>
      <c r="B112" s="85" t="s">
        <v>165</v>
      </c>
      <c r="C112" s="85"/>
      <c r="D112" s="14"/>
      <c r="E112" s="14"/>
      <c r="F112" s="151"/>
      <c r="G112" s="151"/>
      <c r="H112" s="151"/>
      <c r="I112" s="151"/>
      <c r="J112" s="151"/>
      <c r="K112" s="151"/>
      <c r="L112" s="151"/>
      <c r="M112" s="151"/>
      <c r="N112" s="151"/>
      <c r="O112" s="151"/>
      <c r="P112" s="151"/>
      <c r="Q112" s="151"/>
      <c r="R112" s="151"/>
      <c r="S112" s="151"/>
      <c r="T112" s="151"/>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row>
    <row r="113" spans="1:20" ht="15" customHeight="1">
      <c r="A113" s="31"/>
      <c r="B113" s="32" t="s">
        <v>166</v>
      </c>
      <c r="C113" s="163"/>
    </row>
    <row r="114" spans="1:20" s="137" customFormat="1" ht="15" customHeight="1">
      <c r="A114" s="35"/>
      <c r="B114" s="202" t="s">
        <v>167</v>
      </c>
      <c r="C114" s="228" t="s">
        <v>285</v>
      </c>
      <c r="D114" s="228" t="s">
        <v>286</v>
      </c>
      <c r="E114" s="228" t="s">
        <v>287</v>
      </c>
      <c r="F114" s="126"/>
      <c r="G114" s="126"/>
      <c r="H114" s="126"/>
      <c r="I114" s="126"/>
      <c r="J114" s="126"/>
      <c r="K114" s="126"/>
      <c r="L114" s="126"/>
      <c r="M114" s="126"/>
      <c r="N114" s="126"/>
      <c r="O114" s="126"/>
      <c r="P114" s="126"/>
      <c r="Q114" s="158"/>
      <c r="R114" s="158"/>
      <c r="S114" s="158"/>
      <c r="T114" s="158"/>
    </row>
    <row r="115" spans="1:20" s="137" customFormat="1" ht="15" customHeight="1">
      <c r="A115" s="672"/>
      <c r="B115" s="657" t="s">
        <v>168</v>
      </c>
      <c r="C115" s="228" t="s">
        <v>288</v>
      </c>
      <c r="D115" s="228" t="s">
        <v>289</v>
      </c>
      <c r="E115" s="228" t="s">
        <v>290</v>
      </c>
      <c r="F115" s="228" t="s">
        <v>291</v>
      </c>
      <c r="G115" s="228" t="s">
        <v>292</v>
      </c>
      <c r="H115" s="228" t="s">
        <v>293</v>
      </c>
      <c r="I115" s="228" t="s">
        <v>294</v>
      </c>
      <c r="J115" s="228" t="s">
        <v>295</v>
      </c>
      <c r="K115" s="228" t="s">
        <v>296</v>
      </c>
      <c r="L115" s="158"/>
      <c r="M115" s="158"/>
      <c r="N115" s="158"/>
      <c r="O115" s="158"/>
      <c r="P115" s="158"/>
      <c r="Q115" s="158"/>
      <c r="R115" s="158"/>
      <c r="S115" s="158"/>
      <c r="T115" s="158"/>
    </row>
    <row r="116" spans="1:20" s="137" customFormat="1" ht="30" customHeight="1">
      <c r="A116" s="673"/>
      <c r="B116" s="657"/>
      <c r="C116" s="163"/>
      <c r="D116" s="126"/>
      <c r="E116" s="126"/>
      <c r="F116" s="126"/>
      <c r="G116" s="126"/>
      <c r="H116" s="126"/>
      <c r="I116" s="126"/>
      <c r="J116" s="126"/>
      <c r="K116" s="126"/>
      <c r="L116" s="158"/>
      <c r="M116" s="158"/>
      <c r="N116" s="158"/>
      <c r="O116" s="158"/>
      <c r="P116" s="158"/>
      <c r="Q116" s="158"/>
      <c r="R116" s="158"/>
      <c r="S116" s="158"/>
      <c r="T116" s="158"/>
    </row>
    <row r="117" spans="1:20" ht="15" customHeight="1">
      <c r="A117" s="31"/>
      <c r="B117" s="573" t="s">
        <v>170</v>
      </c>
      <c r="C117" s="228" t="s">
        <v>297</v>
      </c>
      <c r="D117" s="228" t="s">
        <v>298</v>
      </c>
      <c r="E117" s="228" t="s">
        <v>299</v>
      </c>
    </row>
    <row r="118" spans="1:20" ht="15" customHeight="1">
      <c r="A118" s="167"/>
      <c r="B118" s="32" t="s">
        <v>171</v>
      </c>
      <c r="C118" s="228" t="s">
        <v>300</v>
      </c>
      <c r="D118" s="228" t="s">
        <v>301</v>
      </c>
      <c r="E118" s="228" t="s">
        <v>302</v>
      </c>
      <c r="F118" s="228" t="s">
        <v>303</v>
      </c>
      <c r="G118" s="228" t="s">
        <v>304</v>
      </c>
      <c r="H118" s="228" t="s">
        <v>305</v>
      </c>
      <c r="I118" s="228" t="s">
        <v>306</v>
      </c>
      <c r="J118" s="228" t="s">
        <v>307</v>
      </c>
      <c r="K118" s="1"/>
    </row>
    <row r="119" spans="1:20" ht="15" customHeight="1">
      <c r="A119" s="31"/>
      <c r="B119" s="32" t="s">
        <v>308</v>
      </c>
      <c r="C119" s="228" t="s">
        <v>300</v>
      </c>
      <c r="D119" s="228" t="s">
        <v>301</v>
      </c>
      <c r="E119" s="228" t="s">
        <v>302</v>
      </c>
      <c r="F119" s="228" t="s">
        <v>303</v>
      </c>
      <c r="G119" s="228" t="s">
        <v>304</v>
      </c>
      <c r="H119" s="228" t="s">
        <v>305</v>
      </c>
      <c r="I119" s="228" t="s">
        <v>306</v>
      </c>
      <c r="J119" s="228" t="s">
        <v>307</v>
      </c>
    </row>
    <row r="120" spans="1:20" ht="15" customHeight="1">
      <c r="A120" s="31"/>
      <c r="B120" s="32" t="s">
        <v>309</v>
      </c>
      <c r="C120" s="163"/>
      <c r="D120" s="14"/>
      <c r="E120" s="14"/>
    </row>
    <row r="121" spans="1:20" ht="15" customHeight="1">
      <c r="A121" s="180"/>
      <c r="B121" s="196" t="s">
        <v>174</v>
      </c>
      <c r="C121" s="186"/>
      <c r="D121" s="14"/>
      <c r="E121" s="14"/>
    </row>
    <row r="122" spans="1:20" ht="15" customHeight="1">
      <c r="A122" s="31"/>
      <c r="B122" s="32" t="s">
        <v>175</v>
      </c>
      <c r="C122" s="163"/>
      <c r="D122" s="14"/>
      <c r="E122" s="14"/>
    </row>
    <row r="123" spans="1:20" ht="15" customHeight="1">
      <c r="A123" s="31"/>
      <c r="B123" s="48" t="s">
        <v>177</v>
      </c>
      <c r="C123" s="163"/>
      <c r="D123" s="14"/>
      <c r="E123" s="14"/>
    </row>
    <row r="124" spans="1:20" ht="15" customHeight="1">
      <c r="A124" s="31"/>
      <c r="B124" s="32" t="s">
        <v>178</v>
      </c>
      <c r="C124" s="163"/>
      <c r="D124" s="14"/>
      <c r="E124" s="14"/>
    </row>
    <row r="125" spans="1:20" ht="15" customHeight="1">
      <c r="A125" s="31"/>
      <c r="B125" s="177" t="s">
        <v>179</v>
      </c>
      <c r="C125" s="228" t="s">
        <v>206</v>
      </c>
      <c r="D125" s="228" t="s">
        <v>207</v>
      </c>
      <c r="E125" s="14"/>
    </row>
    <row r="126" spans="1:20" ht="15" customHeight="1">
      <c r="A126" s="31"/>
      <c r="B126" s="34" t="s">
        <v>180</v>
      </c>
      <c r="C126" s="163"/>
      <c r="D126" s="14"/>
      <c r="E126" s="14"/>
    </row>
    <row r="127" spans="1:20" ht="15" customHeight="1">
      <c r="A127" s="31"/>
      <c r="B127" s="34" t="s">
        <v>77</v>
      </c>
      <c r="C127" s="163"/>
      <c r="D127" s="14"/>
      <c r="E127" s="14"/>
    </row>
    <row r="128" spans="1:20" ht="15" customHeight="1">
      <c r="A128" s="31"/>
      <c r="B128" s="34" t="s">
        <v>182</v>
      </c>
      <c r="C128" s="163"/>
      <c r="D128" s="14"/>
      <c r="E128" s="14"/>
    </row>
    <row r="129" spans="1:5" ht="15" customHeight="1">
      <c r="A129" s="139"/>
      <c r="B129" s="34" t="s">
        <v>183</v>
      </c>
      <c r="C129" s="163"/>
      <c r="D129" s="14"/>
      <c r="E129" s="14"/>
    </row>
    <row r="130" spans="1:5" ht="15" customHeight="1">
      <c r="A130" s="139"/>
      <c r="B130" s="34" t="s">
        <v>184</v>
      </c>
      <c r="C130" s="163"/>
      <c r="D130" s="14"/>
      <c r="E130" s="14"/>
    </row>
    <row r="131" spans="1:5" ht="15" customHeight="1">
      <c r="A131" s="139"/>
      <c r="B131" s="34" t="s">
        <v>185</v>
      </c>
      <c r="C131" s="163"/>
      <c r="D131" s="14"/>
      <c r="E131" s="14"/>
    </row>
    <row r="132" spans="1:5" ht="15" customHeight="1">
      <c r="A132" s="139"/>
      <c r="B132" s="34" t="s">
        <v>186</v>
      </c>
      <c r="C132" s="163"/>
      <c r="D132" s="14"/>
      <c r="E132" s="14"/>
    </row>
    <row r="133" spans="1:5" ht="15" customHeight="1">
      <c r="A133" s="139"/>
      <c r="B133" s="34" t="s">
        <v>188</v>
      </c>
      <c r="C133" s="163"/>
      <c r="D133" s="14"/>
      <c r="E133" s="14"/>
    </row>
    <row r="134" spans="1:5" ht="15" customHeight="1">
      <c r="A134" s="139"/>
      <c r="B134" s="34" t="s">
        <v>189</v>
      </c>
      <c r="C134" s="163"/>
      <c r="D134" s="14"/>
      <c r="E134" s="14"/>
    </row>
    <row r="135" spans="1:5" ht="15" customHeight="1">
      <c r="A135" s="139"/>
      <c r="B135" s="34" t="s">
        <v>190</v>
      </c>
      <c r="C135" s="163"/>
      <c r="D135" s="14"/>
      <c r="E135" s="14"/>
    </row>
    <row r="136" spans="1:5" ht="15" customHeight="1">
      <c r="A136" s="139"/>
      <c r="B136" s="34" t="s">
        <v>191</v>
      </c>
      <c r="C136" s="163"/>
      <c r="D136" s="14"/>
      <c r="E136" s="14"/>
    </row>
    <row r="137" spans="1:5" ht="15" customHeight="1">
      <c r="A137" s="139"/>
      <c r="B137" s="34" t="s">
        <v>192</v>
      </c>
      <c r="C137" s="163"/>
      <c r="D137" s="14"/>
      <c r="E137" s="14"/>
    </row>
    <row r="138" spans="1:5" ht="15" customHeight="1">
      <c r="A138" s="139"/>
      <c r="B138" s="34" t="s">
        <v>193</v>
      </c>
      <c r="C138" s="33"/>
      <c r="D138" s="14"/>
      <c r="E138" s="14"/>
    </row>
    <row r="139" spans="1:5" ht="15" customHeight="1">
      <c r="A139" s="139"/>
      <c r="B139" s="34" t="s">
        <v>194</v>
      </c>
      <c r="C139" s="163"/>
      <c r="D139" s="14"/>
      <c r="E139" s="14"/>
    </row>
    <row r="140" spans="1:5" ht="15" customHeight="1">
      <c r="A140" s="139"/>
      <c r="B140" s="34" t="s">
        <v>195</v>
      </c>
      <c r="C140" s="163"/>
      <c r="D140" s="14"/>
      <c r="E140" s="14"/>
    </row>
    <row r="141" spans="1:5" ht="15" customHeight="1">
      <c r="A141" s="139"/>
      <c r="B141" s="34" t="s">
        <v>197</v>
      </c>
      <c r="C141" s="163"/>
      <c r="D141" s="14"/>
      <c r="E141" s="14"/>
    </row>
    <row r="142" spans="1:5" ht="15" customHeight="1">
      <c r="A142" s="139"/>
      <c r="B142" s="34" t="s">
        <v>198</v>
      </c>
      <c r="C142" s="163"/>
    </row>
    <row r="143" spans="1:5" ht="15" customHeight="1">
      <c r="A143" s="184"/>
      <c r="B143" s="168" t="s">
        <v>199</v>
      </c>
      <c r="C143" s="185"/>
    </row>
  </sheetData>
  <sheetProtection algorithmName="SHA-512" hashValue="0nnZmwNmITOwF2H15YtORA9ziZj0LtvQExA0saxBvKTxSC4lxf9SK3EemtDzpQ8zUR5VfkL44Mbu4Y8PvHRSIw==" saltValue="kmbksi3GQVE6VT6pM+y4GA==" spinCount="100000" sheet="1" objects="1" scenarios="1"/>
  <mergeCells count="9">
    <mergeCell ref="B115:B116"/>
    <mergeCell ref="A115:A116"/>
    <mergeCell ref="B2:C2"/>
    <mergeCell ref="B1:D1"/>
    <mergeCell ref="A5:B5"/>
    <mergeCell ref="A6:B6"/>
    <mergeCell ref="C3:D3"/>
    <mergeCell ref="B62:B64"/>
    <mergeCell ref="A62:A64"/>
  </mergeCells>
  <conditionalFormatting sqref="A121:C121">
    <cfRule type="cellIs" dxfId="7" priority="1" operator="notEqual">
      <formula>#REF!</formula>
    </cfRule>
    <cfRule type="expression" dxfId="6" priority="2">
      <formula>"&lt;&gt;$D$85"</formula>
    </cfRule>
    <cfRule type="expression" dxfId="5" priority="3">
      <formula>"&lt;&gt;$D$85"</formula>
    </cfRule>
  </conditionalFormatting>
  <pageMargins left="0.25" right="0.25" top="0.75" bottom="0.75" header="0.3" footer="0.3"/>
  <pageSetup scale="30"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7DF8E-5C7C-4631-8930-B61B67D9790D}">
  <sheetPr codeName="Sheet4">
    <tabColor theme="8" tint="0.59999389629810485"/>
  </sheetPr>
  <dimension ref="A1:K40"/>
  <sheetViews>
    <sheetView showGridLines="0" zoomScaleNormal="100" workbookViewId="0">
      <pane ySplit="1" topLeftCell="A2" activePane="bottomLeft" state="frozen"/>
      <selection pane="bottomLeft"/>
    </sheetView>
  </sheetViews>
  <sheetFormatPr defaultColWidth="9.140625" defaultRowHeight="15" customHeight="1"/>
  <cols>
    <col min="1" max="1" width="8.7109375" style="37" customWidth="1"/>
    <col min="2" max="2" width="21.42578125" style="37" customWidth="1"/>
    <col min="3" max="9" width="9.85546875" style="37" customWidth="1"/>
    <col min="10" max="10" width="8.7109375" style="37" customWidth="1"/>
    <col min="11" max="16384" width="9.140625" style="37"/>
  </cols>
  <sheetData>
    <row r="1" spans="1:11" ht="35.1" customHeight="1">
      <c r="A1" s="402"/>
      <c r="B1" s="679" t="s">
        <v>310</v>
      </c>
      <c r="C1" s="679"/>
      <c r="D1" s="679"/>
      <c r="E1" s="679"/>
      <c r="F1" s="679"/>
      <c r="G1" s="679"/>
      <c r="H1" s="679"/>
      <c r="I1" s="679"/>
      <c r="J1" s="402"/>
    </row>
    <row r="2" spans="1:11" ht="30" customHeight="1">
      <c r="A2" s="402"/>
      <c r="B2" s="656" t="s">
        <v>311</v>
      </c>
      <c r="C2" s="692"/>
      <c r="D2" s="692"/>
      <c r="E2" s="692"/>
      <c r="F2" s="692"/>
      <c r="G2" s="692"/>
      <c r="H2" s="692"/>
      <c r="I2" s="692"/>
      <c r="J2" s="402"/>
    </row>
    <row r="3" spans="1:11" ht="15" customHeight="1">
      <c r="A3" s="402"/>
      <c r="B3" s="403"/>
      <c r="C3" s="403"/>
      <c r="D3" s="403"/>
      <c r="E3" s="403"/>
      <c r="F3" s="403"/>
      <c r="G3" s="403"/>
      <c r="H3" s="403"/>
      <c r="I3" s="403"/>
      <c r="J3" s="402"/>
    </row>
    <row r="4" spans="1:11" ht="15" customHeight="1">
      <c r="A4" s="402"/>
      <c r="B4" s="687" t="s">
        <v>312</v>
      </c>
      <c r="C4" s="687"/>
      <c r="D4" s="687"/>
      <c r="E4" s="687"/>
      <c r="F4" s="687"/>
      <c r="G4" s="687"/>
      <c r="H4" s="687"/>
      <c r="I4" s="687"/>
      <c r="J4" s="402"/>
    </row>
    <row r="5" spans="1:11" ht="15" customHeight="1">
      <c r="A5" s="402"/>
      <c r="B5" s="100"/>
      <c r="C5" s="100" t="s">
        <v>313</v>
      </c>
      <c r="D5" s="100" t="s">
        <v>314</v>
      </c>
      <c r="E5" s="100" t="s">
        <v>315</v>
      </c>
      <c r="F5" s="100" t="s">
        <v>316</v>
      </c>
      <c r="G5" s="100" t="s">
        <v>317</v>
      </c>
      <c r="H5" s="100" t="s">
        <v>318</v>
      </c>
      <c r="I5" s="100" t="s">
        <v>319</v>
      </c>
      <c r="J5" s="402"/>
      <c r="K5" s="404"/>
    </row>
    <row r="6" spans="1:11" ht="15" customHeight="1">
      <c r="A6" s="402"/>
      <c r="B6" s="346" t="s">
        <v>320</v>
      </c>
      <c r="C6" s="210"/>
      <c r="D6" s="210"/>
      <c r="E6" s="210"/>
      <c r="F6" s="210"/>
      <c r="G6" s="210"/>
      <c r="H6" s="210"/>
      <c r="I6" s="39">
        <f>SUM(C6:H6)</f>
        <v>0</v>
      </c>
      <c r="J6" s="402"/>
    </row>
    <row r="7" spans="1:11" ht="15" customHeight="1">
      <c r="A7" s="402"/>
      <c r="B7" s="346" t="s">
        <v>321</v>
      </c>
      <c r="C7" s="210"/>
      <c r="D7" s="210"/>
      <c r="E7" s="210"/>
      <c r="F7" s="210"/>
      <c r="G7" s="210"/>
      <c r="H7" s="210"/>
      <c r="I7" s="39">
        <f t="shared" ref="I7" si="0">SUM(C7:H7)</f>
        <v>0</v>
      </c>
      <c r="J7" s="402"/>
    </row>
    <row r="8" spans="1:11" ht="15" customHeight="1">
      <c r="A8" s="402"/>
      <c r="B8" s="346" t="s">
        <v>322</v>
      </c>
      <c r="C8" s="210"/>
      <c r="D8" s="210"/>
      <c r="E8" s="210"/>
      <c r="F8" s="210"/>
      <c r="G8" s="210"/>
      <c r="H8" s="210"/>
      <c r="I8" s="39">
        <f>SUM(C8:H8)</f>
        <v>0</v>
      </c>
      <c r="J8" s="402"/>
    </row>
    <row r="9" spans="1:11" ht="15" customHeight="1">
      <c r="A9" s="402"/>
      <c r="B9" s="346" t="s">
        <v>323</v>
      </c>
      <c r="C9" s="210"/>
      <c r="D9" s="210"/>
      <c r="E9" s="210"/>
      <c r="F9" s="210"/>
      <c r="G9" s="210"/>
      <c r="H9" s="210"/>
      <c r="I9" s="39">
        <f t="shared" ref="I9:I11" si="1">SUM(C9:H9)</f>
        <v>0</v>
      </c>
      <c r="J9" s="402"/>
    </row>
    <row r="10" spans="1:11" ht="15" customHeight="1">
      <c r="A10" s="402"/>
      <c r="B10" s="346" t="s">
        <v>324</v>
      </c>
      <c r="C10" s="210"/>
      <c r="D10" s="210"/>
      <c r="E10" s="210"/>
      <c r="F10" s="210"/>
      <c r="G10" s="210"/>
      <c r="H10" s="210"/>
      <c r="I10" s="39">
        <f t="shared" si="1"/>
        <v>0</v>
      </c>
      <c r="J10" s="402"/>
    </row>
    <row r="11" spans="1:11" ht="15" customHeight="1">
      <c r="A11" s="402"/>
      <c r="B11" s="346" t="s">
        <v>325</v>
      </c>
      <c r="C11" s="210"/>
      <c r="D11" s="210"/>
      <c r="E11" s="210"/>
      <c r="F11" s="210"/>
      <c r="G11" s="210"/>
      <c r="H11" s="210"/>
      <c r="I11" s="39">
        <f t="shared" si="1"/>
        <v>0</v>
      </c>
      <c r="J11" s="402"/>
    </row>
    <row r="12" spans="1:11" ht="15" customHeight="1">
      <c r="A12" s="402"/>
      <c r="B12" s="405" t="s">
        <v>326</v>
      </c>
      <c r="C12" s="405">
        <f t="shared" ref="C12:I12" si="2">SUM(C6:C11)</f>
        <v>0</v>
      </c>
      <c r="D12" s="405">
        <f t="shared" si="2"/>
        <v>0</v>
      </c>
      <c r="E12" s="405">
        <f t="shared" si="2"/>
        <v>0</v>
      </c>
      <c r="F12" s="405">
        <f t="shared" si="2"/>
        <v>0</v>
      </c>
      <c r="G12" s="405">
        <f t="shared" si="2"/>
        <v>0</v>
      </c>
      <c r="H12" s="405">
        <f t="shared" si="2"/>
        <v>0</v>
      </c>
      <c r="I12" s="405">
        <f t="shared" si="2"/>
        <v>0</v>
      </c>
      <c r="J12" s="402"/>
    </row>
    <row r="13" spans="1:11" ht="15" customHeight="1">
      <c r="A13" s="402"/>
      <c r="B13" s="405" t="s">
        <v>327</v>
      </c>
      <c r="C13" s="550" t="e">
        <f>C12/$I$12</f>
        <v>#DIV/0!</v>
      </c>
      <c r="D13" s="550" t="e">
        <f>D12/$I$12</f>
        <v>#DIV/0!</v>
      </c>
      <c r="E13" s="550" t="e">
        <f t="shared" ref="E13:H13" si="3">E12/$I$12</f>
        <v>#DIV/0!</v>
      </c>
      <c r="F13" s="550" t="e">
        <f t="shared" si="3"/>
        <v>#DIV/0!</v>
      </c>
      <c r="G13" s="550" t="e">
        <f t="shared" si="3"/>
        <v>#DIV/0!</v>
      </c>
      <c r="H13" s="550" t="e">
        <f t="shared" si="3"/>
        <v>#DIV/0!</v>
      </c>
      <c r="I13" s="550" t="e">
        <f>I12/$I$12</f>
        <v>#DIV/0!</v>
      </c>
      <c r="J13" s="402"/>
      <c r="K13" s="40"/>
    </row>
    <row r="14" spans="1:11" s="410" customFormat="1" ht="15" customHeight="1">
      <c r="A14" s="406"/>
      <c r="B14" s="407" t="s">
        <v>328</v>
      </c>
      <c r="C14" s="408"/>
      <c r="D14" s="408"/>
      <c r="E14" s="408"/>
      <c r="F14" s="408"/>
      <c r="G14" s="408"/>
      <c r="H14" s="408"/>
      <c r="I14" s="408"/>
      <c r="J14" s="406"/>
      <c r="K14" s="409"/>
    </row>
    <row r="15" spans="1:11" s="410" customFormat="1" ht="15" customHeight="1">
      <c r="A15" s="406"/>
      <c r="B15" s="407" t="s">
        <v>329</v>
      </c>
      <c r="C15" s="406"/>
      <c r="D15" s="406"/>
      <c r="E15" s="406"/>
      <c r="F15" s="406"/>
      <c r="G15" s="406"/>
      <c r="H15" s="406"/>
      <c r="I15" s="406"/>
      <c r="J15" s="406"/>
    </row>
    <row r="16" spans="1:11" s="410" customFormat="1" ht="15" customHeight="1">
      <c r="A16" s="406"/>
      <c r="B16" s="406"/>
      <c r="C16" s="406"/>
      <c r="D16" s="406"/>
      <c r="E16" s="406"/>
      <c r="F16" s="406"/>
      <c r="G16" s="406"/>
      <c r="H16" s="406"/>
      <c r="I16" s="406"/>
      <c r="J16" s="406"/>
    </row>
    <row r="17" spans="1:10" ht="15" customHeight="1">
      <c r="A17" s="402"/>
      <c r="B17" s="687" t="s">
        <v>330</v>
      </c>
      <c r="C17" s="687"/>
      <c r="D17" s="687"/>
      <c r="E17" s="687"/>
      <c r="F17" s="687"/>
      <c r="G17" s="687"/>
      <c r="H17" s="687"/>
      <c r="I17" s="687"/>
      <c r="J17" s="402"/>
    </row>
    <row r="18" spans="1:10" ht="15" customHeight="1">
      <c r="A18" s="402"/>
      <c r="B18" s="100"/>
      <c r="C18" s="100" t="s">
        <v>313</v>
      </c>
      <c r="D18" s="100" t="s">
        <v>314</v>
      </c>
      <c r="E18" s="100" t="s">
        <v>315</v>
      </c>
      <c r="F18" s="100" t="s">
        <v>316</v>
      </c>
      <c r="G18" s="100" t="s">
        <v>317</v>
      </c>
      <c r="H18" s="100" t="s">
        <v>318</v>
      </c>
      <c r="I18" s="100" t="s">
        <v>319</v>
      </c>
      <c r="J18" s="402"/>
    </row>
    <row r="19" spans="1:10" ht="15" customHeight="1">
      <c r="A19" s="402"/>
      <c r="B19" s="346" t="s">
        <v>331</v>
      </c>
      <c r="C19" s="210"/>
      <c r="D19" s="210"/>
      <c r="E19" s="210"/>
      <c r="F19" s="210"/>
      <c r="G19" s="210"/>
      <c r="H19" s="210"/>
      <c r="I19" s="411">
        <f>SUM(C19:H19)</f>
        <v>0</v>
      </c>
      <c r="J19" s="402"/>
    </row>
    <row r="20" spans="1:10" ht="15" customHeight="1">
      <c r="A20" s="402"/>
      <c r="B20" s="346" t="s">
        <v>332</v>
      </c>
      <c r="C20" s="210"/>
      <c r="D20" s="210"/>
      <c r="E20" s="210"/>
      <c r="F20" s="210"/>
      <c r="G20" s="210"/>
      <c r="H20" s="210"/>
      <c r="I20" s="411">
        <f t="shared" ref="I20:I28" si="4">SUM(C20:H20)</f>
        <v>0</v>
      </c>
      <c r="J20" s="402"/>
    </row>
    <row r="21" spans="1:10" ht="15" customHeight="1">
      <c r="A21" s="402"/>
      <c r="B21" s="346" t="s">
        <v>333</v>
      </c>
      <c r="C21" s="210"/>
      <c r="D21" s="210"/>
      <c r="E21" s="210"/>
      <c r="F21" s="210"/>
      <c r="G21" s="210"/>
      <c r="H21" s="210"/>
      <c r="I21" s="411">
        <f t="shared" si="4"/>
        <v>0</v>
      </c>
      <c r="J21" s="402"/>
    </row>
    <row r="22" spans="1:10" ht="15" customHeight="1">
      <c r="A22" s="402"/>
      <c r="B22" s="346" t="s">
        <v>334</v>
      </c>
      <c r="C22" s="210"/>
      <c r="D22" s="210"/>
      <c r="E22" s="210"/>
      <c r="F22" s="210"/>
      <c r="G22" s="210"/>
      <c r="H22" s="210"/>
      <c r="I22" s="411">
        <f t="shared" si="4"/>
        <v>0</v>
      </c>
      <c r="J22" s="402"/>
    </row>
    <row r="23" spans="1:10" ht="15" customHeight="1">
      <c r="A23" s="402"/>
      <c r="B23" s="346" t="s">
        <v>335</v>
      </c>
      <c r="C23" s="210"/>
      <c r="D23" s="210"/>
      <c r="E23" s="210"/>
      <c r="F23" s="210"/>
      <c r="G23" s="210"/>
      <c r="H23" s="210"/>
      <c r="I23" s="411">
        <f t="shared" si="4"/>
        <v>0</v>
      </c>
      <c r="J23" s="402"/>
    </row>
    <row r="24" spans="1:10" ht="15" customHeight="1">
      <c r="A24" s="402"/>
      <c r="B24" s="346" t="s">
        <v>336</v>
      </c>
      <c r="C24" s="210"/>
      <c r="D24" s="210"/>
      <c r="E24" s="210"/>
      <c r="F24" s="210"/>
      <c r="G24" s="210"/>
      <c r="H24" s="210"/>
      <c r="I24" s="411">
        <f t="shared" si="4"/>
        <v>0</v>
      </c>
      <c r="J24" s="402"/>
    </row>
    <row r="25" spans="1:10" ht="15" customHeight="1">
      <c r="A25" s="402"/>
      <c r="B25" s="346" t="s">
        <v>337</v>
      </c>
      <c r="C25" s="210"/>
      <c r="D25" s="210"/>
      <c r="E25" s="210"/>
      <c r="F25" s="210"/>
      <c r="G25" s="210"/>
      <c r="H25" s="210"/>
      <c r="I25" s="411">
        <f t="shared" si="4"/>
        <v>0</v>
      </c>
      <c r="J25" s="402"/>
    </row>
    <row r="26" spans="1:10" ht="15" customHeight="1">
      <c r="A26" s="402"/>
      <c r="B26" s="346" t="s">
        <v>338</v>
      </c>
      <c r="C26" s="210"/>
      <c r="D26" s="210"/>
      <c r="E26" s="210"/>
      <c r="F26" s="210"/>
      <c r="G26" s="210"/>
      <c r="H26" s="210"/>
      <c r="I26" s="411">
        <f t="shared" si="4"/>
        <v>0</v>
      </c>
      <c r="J26" s="402"/>
    </row>
    <row r="27" spans="1:10" ht="15" customHeight="1">
      <c r="A27" s="402"/>
      <c r="B27" s="346" t="s">
        <v>339</v>
      </c>
      <c r="C27" s="210"/>
      <c r="D27" s="210"/>
      <c r="E27" s="210"/>
      <c r="F27" s="210"/>
      <c r="G27" s="210"/>
      <c r="H27" s="210"/>
      <c r="I27" s="411">
        <f t="shared" si="4"/>
        <v>0</v>
      </c>
      <c r="J27" s="402"/>
    </row>
    <row r="28" spans="1:10" ht="15" customHeight="1">
      <c r="A28" s="402"/>
      <c r="B28" s="346" t="s">
        <v>340</v>
      </c>
      <c r="C28" s="210"/>
      <c r="D28" s="210"/>
      <c r="E28" s="210"/>
      <c r="F28" s="210"/>
      <c r="G28" s="210"/>
      <c r="H28" s="210"/>
      <c r="I28" s="411">
        <f t="shared" si="4"/>
        <v>0</v>
      </c>
      <c r="J28" s="402"/>
    </row>
    <row r="29" spans="1:10" ht="15" customHeight="1">
      <c r="A29" s="402"/>
      <c r="B29" s="412" t="s">
        <v>341</v>
      </c>
      <c r="C29" s="412">
        <f t="shared" ref="C29:I29" si="5">SUM(C19:C28)</f>
        <v>0</v>
      </c>
      <c r="D29" s="412">
        <f t="shared" si="5"/>
        <v>0</v>
      </c>
      <c r="E29" s="412">
        <f t="shared" si="5"/>
        <v>0</v>
      </c>
      <c r="F29" s="412">
        <f t="shared" si="5"/>
        <v>0</v>
      </c>
      <c r="G29" s="412">
        <f t="shared" si="5"/>
        <v>0</v>
      </c>
      <c r="H29" s="412">
        <f t="shared" si="5"/>
        <v>0</v>
      </c>
      <c r="I29" s="412">
        <f t="shared" si="5"/>
        <v>0</v>
      </c>
      <c r="J29" s="402"/>
    </row>
    <row r="30" spans="1:10" ht="15" customHeight="1">
      <c r="A30" s="402"/>
      <c r="B30" s="412" t="s">
        <v>327</v>
      </c>
      <c r="C30" s="551" t="e">
        <f>C29/$I$29</f>
        <v>#DIV/0!</v>
      </c>
      <c r="D30" s="551" t="e">
        <f t="shared" ref="D30:I30" si="6">D29/$I$29</f>
        <v>#DIV/0!</v>
      </c>
      <c r="E30" s="551" t="e">
        <f t="shared" si="6"/>
        <v>#DIV/0!</v>
      </c>
      <c r="F30" s="551" t="e">
        <f t="shared" si="6"/>
        <v>#DIV/0!</v>
      </c>
      <c r="G30" s="551" t="e">
        <f t="shared" si="6"/>
        <v>#DIV/0!</v>
      </c>
      <c r="H30" s="551" t="e">
        <f t="shared" si="6"/>
        <v>#DIV/0!</v>
      </c>
      <c r="I30" s="551" t="e">
        <f t="shared" si="6"/>
        <v>#DIV/0!</v>
      </c>
      <c r="J30" s="402"/>
    </row>
    <row r="31" spans="1:10" ht="15" customHeight="1">
      <c r="A31" s="402"/>
      <c r="B31" s="688" t="s">
        <v>342</v>
      </c>
      <c r="C31" s="688"/>
      <c r="D31" s="402"/>
      <c r="E31" s="402"/>
      <c r="F31" s="402"/>
      <c r="G31" s="402"/>
      <c r="H31" s="402"/>
      <c r="I31" s="402"/>
      <c r="J31" s="402"/>
    </row>
    <row r="32" spans="1:10" ht="15" customHeight="1">
      <c r="A32" s="402"/>
      <c r="B32" s="688" t="s">
        <v>343</v>
      </c>
      <c r="C32" s="688"/>
      <c r="D32" s="402"/>
      <c r="E32" s="402"/>
      <c r="F32" s="402"/>
      <c r="G32" s="402"/>
      <c r="H32" s="402"/>
      <c r="I32" s="402"/>
      <c r="J32" s="402"/>
    </row>
    <row r="33" spans="1:10" ht="15" customHeight="1">
      <c r="A33" s="402"/>
      <c r="B33" s="402"/>
      <c r="C33" s="402"/>
      <c r="D33" s="402"/>
      <c r="E33" s="689" t="s">
        <v>344</v>
      </c>
      <c r="F33" s="690"/>
      <c r="G33" s="690"/>
      <c r="H33" s="691"/>
      <c r="I33" s="413">
        <f>I19+I21+I23+I25+I27</f>
        <v>0</v>
      </c>
      <c r="J33" s="402"/>
    </row>
    <row r="34" spans="1:10" ht="15" customHeight="1">
      <c r="A34" s="402"/>
      <c r="B34" s="402"/>
      <c r="C34" s="402"/>
      <c r="D34" s="402"/>
      <c r="E34" s="683"/>
      <c r="F34" s="684"/>
      <c r="G34" s="684"/>
      <c r="H34" s="684"/>
      <c r="I34" s="549" t="e">
        <f>I33/I12</f>
        <v>#DIV/0!</v>
      </c>
      <c r="J34" s="402"/>
    </row>
    <row r="35" spans="1:10" ht="15" customHeight="1">
      <c r="A35" s="402"/>
      <c r="B35" s="402"/>
      <c r="C35" s="402"/>
      <c r="D35" s="402"/>
      <c r="E35" s="680" t="s">
        <v>345</v>
      </c>
      <c r="F35" s="681"/>
      <c r="G35" s="681"/>
      <c r="H35" s="682"/>
      <c r="I35" s="414">
        <f>I20+I22+I24+I26+I28</f>
        <v>0</v>
      </c>
      <c r="J35" s="402"/>
    </row>
    <row r="36" spans="1:10" ht="15" customHeight="1">
      <c r="A36" s="402"/>
      <c r="B36" s="402"/>
      <c r="C36" s="402"/>
      <c r="D36" s="402"/>
      <c r="E36" s="683"/>
      <c r="F36" s="684"/>
      <c r="G36" s="684"/>
      <c r="H36" s="685"/>
      <c r="I36" s="552" t="e">
        <f>I35/I12</f>
        <v>#DIV/0!</v>
      </c>
      <c r="J36" s="402"/>
    </row>
    <row r="37" spans="1:10" ht="15" customHeight="1">
      <c r="A37" s="402"/>
      <c r="B37" s="402"/>
      <c r="C37" s="402"/>
      <c r="D37" s="402"/>
      <c r="E37" s="402"/>
      <c r="F37" s="402"/>
      <c r="G37" s="402"/>
      <c r="H37" s="402"/>
      <c r="I37" s="402"/>
      <c r="J37" s="402"/>
    </row>
    <row r="38" spans="1:10" ht="15" customHeight="1">
      <c r="A38" s="402"/>
      <c r="B38" s="415"/>
      <c r="C38" s="402"/>
      <c r="D38" s="402"/>
      <c r="E38" s="402"/>
      <c r="F38" s="402"/>
      <c r="G38" s="402"/>
      <c r="H38" s="402"/>
      <c r="I38" s="402"/>
      <c r="J38" s="402"/>
    </row>
    <row r="39" spans="1:10" ht="15" customHeight="1">
      <c r="B39" s="686"/>
      <c r="C39" s="686"/>
      <c r="D39" s="416"/>
      <c r="E39" s="417"/>
      <c r="F39" s="417"/>
      <c r="G39" s="417"/>
      <c r="H39" s="417"/>
      <c r="I39" s="417"/>
    </row>
    <row r="40" spans="1:10" ht="15" customHeight="1">
      <c r="B40" s="686"/>
      <c r="C40" s="686"/>
      <c r="D40" s="416"/>
      <c r="E40" s="417"/>
      <c r="F40" s="417"/>
      <c r="G40" s="417"/>
      <c r="H40" s="417"/>
      <c r="I40" s="417"/>
    </row>
  </sheetData>
  <sheetProtection algorithmName="SHA-512" hashValue="RopUnnXDP3kDK44FgsTTzrSMDjM5EMNNv5stPDtbKBXpU/h7mAI3L7DCwKxVXWG6WUdK9X7QfGAsyUk069UNyg==" saltValue="viblA5tab5z0J9oq9Pq3gg==" spinCount="100000" sheet="1" insertColumns="0" sort="0" autoFilter="0"/>
  <mergeCells count="10">
    <mergeCell ref="B1:I1"/>
    <mergeCell ref="E35:H36"/>
    <mergeCell ref="B39:C39"/>
    <mergeCell ref="B40:C40"/>
    <mergeCell ref="B4:I4"/>
    <mergeCell ref="B17:I17"/>
    <mergeCell ref="B31:C31"/>
    <mergeCell ref="B32:C32"/>
    <mergeCell ref="E33:H34"/>
    <mergeCell ref="B2:I2"/>
  </mergeCells>
  <conditionalFormatting sqref="C13:I13">
    <cfRule type="containsErrors" dxfId="4" priority="5">
      <formula>ISERROR(C13)</formula>
    </cfRule>
  </conditionalFormatting>
  <conditionalFormatting sqref="C30:I30">
    <cfRule type="containsErrors" dxfId="3" priority="4">
      <formula>ISERROR(C30)</formula>
    </cfRule>
  </conditionalFormatting>
  <conditionalFormatting sqref="I34">
    <cfRule type="containsErrors" dxfId="2" priority="2">
      <formula>ISERROR(I34)</formula>
    </cfRule>
  </conditionalFormatting>
  <conditionalFormatting sqref="I36">
    <cfRule type="containsErrors" dxfId="1" priority="3">
      <formula>ISERROR(I36)</formula>
    </cfRule>
  </conditionalFormatting>
  <pageMargins left="0.7" right="0.7" top="0.75" bottom="0.75" header="0.3" footer="0.3"/>
  <pageSetup orientation="portrait" r:id="rId1"/>
  <ignoredErrors>
    <ignoredError sqref="C13:I13 C30:I30 I34 I36"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BCC34-4C2B-4F2E-B7BA-C7CDC12CD448}">
  <sheetPr codeName="Sheet5">
    <tabColor theme="9"/>
    <pageSetUpPr fitToPage="1"/>
  </sheetPr>
  <dimension ref="A1:BF161"/>
  <sheetViews>
    <sheetView showGridLines="0" zoomScaleNormal="100" workbookViewId="0">
      <pane xSplit="7" ySplit="1" topLeftCell="H2" activePane="bottomRight" state="frozen"/>
      <selection pane="topRight" activeCell="J18" sqref="J18"/>
      <selection pane="bottomLeft" activeCell="J18" sqref="J18"/>
      <selection pane="bottomRight"/>
    </sheetView>
  </sheetViews>
  <sheetFormatPr defaultColWidth="9.140625" defaultRowHeight="14.25" customHeight="1"/>
  <cols>
    <col min="1" max="1" width="8.7109375" style="41" customWidth="1"/>
    <col min="2" max="2" width="60.5703125" style="183" customWidth="1"/>
    <col min="3" max="3" width="32.7109375" style="515" customWidth="1"/>
    <col min="4" max="4" width="30.5703125" style="516" customWidth="1"/>
    <col min="5" max="5" width="50.7109375" style="516" hidden="1" customWidth="1"/>
    <col min="6" max="6" width="3.7109375" style="514" hidden="1" customWidth="1"/>
    <col min="7" max="7" width="3.7109375" style="514" customWidth="1"/>
    <col min="8" max="12" width="20.7109375" style="41" customWidth="1"/>
    <col min="13" max="17" width="20.7109375" style="41" hidden="1" customWidth="1"/>
    <col min="18" max="16384" width="9.140625" style="183"/>
  </cols>
  <sheetData>
    <row r="1" spans="1:58" ht="35.1" customHeight="1">
      <c r="A1" s="418"/>
      <c r="B1" s="710" t="s">
        <v>346</v>
      </c>
      <c r="C1" s="710"/>
      <c r="D1" s="710"/>
      <c r="E1" s="419"/>
      <c r="F1" s="420"/>
      <c r="G1" s="418"/>
      <c r="H1" s="418"/>
      <c r="I1" s="421"/>
      <c r="J1" s="421"/>
      <c r="K1" s="421"/>
      <c r="L1" s="421"/>
      <c r="M1" s="421"/>
      <c r="N1" s="421"/>
      <c r="O1" s="421"/>
      <c r="P1" s="421"/>
      <c r="Q1" s="421"/>
    </row>
    <row r="2" spans="1:58" ht="75" customHeight="1">
      <c r="A2" s="422"/>
      <c r="B2" s="711" t="s">
        <v>347</v>
      </c>
      <c r="C2" s="711"/>
      <c r="D2" s="711"/>
      <c r="E2" s="423"/>
      <c r="F2" s="424"/>
      <c r="G2" s="422"/>
      <c r="H2" s="708" t="s">
        <v>348</v>
      </c>
      <c r="I2" s="708"/>
      <c r="J2" s="709"/>
      <c r="K2" s="425"/>
      <c r="L2" s="425"/>
      <c r="M2" s="425"/>
      <c r="N2" s="425"/>
      <c r="O2" s="425"/>
      <c r="P2" s="425"/>
      <c r="Q2" s="425"/>
    </row>
    <row r="3" spans="1:58" ht="15" customHeight="1">
      <c r="A3" s="422"/>
      <c r="B3" s="179"/>
      <c r="C3" s="179"/>
      <c r="D3" s="179"/>
      <c r="E3" s="423"/>
      <c r="F3" s="424"/>
      <c r="G3" s="422"/>
      <c r="H3" s="422"/>
      <c r="I3" s="425"/>
      <c r="J3" s="425"/>
      <c r="K3" s="425"/>
      <c r="L3" s="425"/>
      <c r="M3" s="425"/>
      <c r="N3" s="425"/>
      <c r="O3" s="425"/>
      <c r="P3" s="425"/>
      <c r="Q3" s="425"/>
    </row>
    <row r="4" spans="1:58" ht="14.25" customHeight="1">
      <c r="A4" s="676" t="s">
        <v>40</v>
      </c>
      <c r="B4" s="676"/>
      <c r="C4" s="717" t="s">
        <v>41</v>
      </c>
      <c r="D4" s="717"/>
      <c r="E4" s="661" t="s">
        <v>42</v>
      </c>
      <c r="F4" s="426"/>
      <c r="G4" s="422"/>
      <c r="H4" s="567"/>
      <c r="I4" s="567"/>
      <c r="J4" s="567"/>
      <c r="K4" s="425"/>
      <c r="L4" s="425"/>
      <c r="M4" s="425"/>
      <c r="N4" s="425"/>
      <c r="O4" s="425"/>
      <c r="P4" s="425"/>
      <c r="Q4" s="425"/>
    </row>
    <row r="5" spans="1:58">
      <c r="A5" s="676" t="s">
        <v>43</v>
      </c>
      <c r="B5" s="676"/>
      <c r="C5" s="717"/>
      <c r="D5" s="717"/>
      <c r="E5" s="661"/>
      <c r="F5" s="427"/>
      <c r="G5" s="422"/>
      <c r="H5" s="567"/>
      <c r="I5" s="567"/>
      <c r="J5" s="567"/>
      <c r="K5" s="425"/>
      <c r="L5" s="425"/>
      <c r="M5" s="425"/>
      <c r="N5" s="425"/>
      <c r="O5" s="425"/>
      <c r="P5" s="425"/>
      <c r="Q5" s="425"/>
    </row>
    <row r="6" spans="1:58" ht="15" customHeight="1">
      <c r="A6" s="428"/>
      <c r="B6" s="429"/>
      <c r="C6" s="430"/>
      <c r="D6" s="429"/>
      <c r="E6" s="291" t="s">
        <v>44</v>
      </c>
      <c r="F6" s="288"/>
      <c r="G6" s="422"/>
      <c r="H6" s="568"/>
      <c r="I6" s="569"/>
      <c r="J6" s="569"/>
      <c r="K6" s="429"/>
      <c r="L6" s="429"/>
      <c r="M6" s="429"/>
      <c r="N6" s="429"/>
      <c r="O6" s="429"/>
      <c r="P6" s="429"/>
      <c r="Q6" s="429"/>
    </row>
    <row r="7" spans="1:58" s="15" customFormat="1" ht="15" customHeight="1">
      <c r="A7" s="578" t="s">
        <v>349</v>
      </c>
      <c r="B7" s="207" t="s">
        <v>350</v>
      </c>
      <c r="C7" s="292" t="s">
        <v>46</v>
      </c>
      <c r="D7" s="293" t="s">
        <v>101</v>
      </c>
      <c r="E7" s="431" t="s">
        <v>48</v>
      </c>
      <c r="F7" s="432"/>
      <c r="G7" s="564"/>
      <c r="H7" s="570" t="s">
        <v>102</v>
      </c>
      <c r="I7" s="338"/>
      <c r="J7" s="338"/>
      <c r="K7" s="338"/>
      <c r="L7" s="571"/>
      <c r="M7" s="340"/>
      <c r="N7" s="340"/>
      <c r="O7" s="340"/>
      <c r="P7" s="340"/>
      <c r="Q7" s="339"/>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row>
    <row r="8" spans="1:58" s="15" customFormat="1" ht="15" customHeight="1">
      <c r="A8" s="113" t="s">
        <v>351</v>
      </c>
      <c r="B8" s="114" t="s">
        <v>103</v>
      </c>
      <c r="C8" s="433" t="s">
        <v>104</v>
      </c>
      <c r="D8" s="434">
        <f>'INTAKE - Project-Building(s)'!D25</f>
        <v>0</v>
      </c>
      <c r="E8" s="435"/>
      <c r="F8" s="288"/>
      <c r="G8" s="565"/>
      <c r="H8" s="436">
        <f>D8</f>
        <v>0</v>
      </c>
      <c r="I8" s="436" t="b">
        <f>IF(I10&lt;&gt;0,D8)</f>
        <v>0</v>
      </c>
      <c r="J8" s="436" t="b">
        <f>IF(J10&lt;&gt;0,D8)</f>
        <v>0</v>
      </c>
      <c r="K8" s="436" t="b">
        <f>IF(K10&lt;&gt;0,D8)</f>
        <v>0</v>
      </c>
      <c r="L8" s="436" t="b">
        <f>IF(L10&lt;&gt;0,D8)</f>
        <v>0</v>
      </c>
      <c r="M8" s="436" t="b">
        <f>IF(M10&lt;&gt;0,D8)</f>
        <v>0</v>
      </c>
      <c r="N8" s="436" t="b">
        <f>IF(N10&lt;&gt;0,D8)</f>
        <v>0</v>
      </c>
      <c r="O8" s="436" t="b">
        <f>IF(O10&lt;&gt;0,D8)</f>
        <v>0</v>
      </c>
      <c r="P8" s="436" t="b">
        <f>IF(P10&lt;&gt;0,D8)</f>
        <v>0</v>
      </c>
      <c r="Q8" s="436" t="b">
        <f>IF(Q10&lt;&gt;0,D8)</f>
        <v>0</v>
      </c>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row>
    <row r="9" spans="1:58" s="15" customFormat="1" ht="15" customHeight="1">
      <c r="A9" s="96" t="s">
        <v>351</v>
      </c>
      <c r="B9" s="97" t="s">
        <v>105</v>
      </c>
      <c r="C9" s="437"/>
      <c r="D9" s="346">
        <f>COUNT(H8:Q8)</f>
        <v>1</v>
      </c>
      <c r="E9" s="438"/>
      <c r="F9" s="439"/>
      <c r="G9" s="565"/>
      <c r="H9" s="346">
        <v>1</v>
      </c>
      <c r="I9" s="346">
        <f>H9+1</f>
        <v>2</v>
      </c>
      <c r="J9" s="346">
        <f>I9+1</f>
        <v>3</v>
      </c>
      <c r="K9" s="346">
        <f>J9+1</f>
        <v>4</v>
      </c>
      <c r="L9" s="346">
        <f t="shared" ref="L9:Q9" si="0">K9+1</f>
        <v>5</v>
      </c>
      <c r="M9" s="346">
        <f t="shared" si="0"/>
        <v>6</v>
      </c>
      <c r="N9" s="346">
        <f t="shared" si="0"/>
        <v>7</v>
      </c>
      <c r="O9" s="346">
        <f t="shared" si="0"/>
        <v>8</v>
      </c>
      <c r="P9" s="346">
        <f t="shared" si="0"/>
        <v>9</v>
      </c>
      <c r="Q9" s="346">
        <f t="shared" si="0"/>
        <v>10</v>
      </c>
    </row>
    <row r="10" spans="1:58" s="15" customFormat="1" ht="30" customHeight="1">
      <c r="A10" s="178" t="s">
        <v>351</v>
      </c>
      <c r="B10" s="32" t="s">
        <v>352</v>
      </c>
      <c r="C10" s="433" t="s">
        <v>353</v>
      </c>
      <c r="D10" s="352">
        <f t="shared" ref="D10:D11" si="1">IF(AND(OR(H10=I10,I10="",I10=0),OR(H10=J10,J10="",J10=0),OR(H10=K10,K10="",K10=0),OR(H10=L10,L10="",L10=0),OR(H10=M10,M10="",M10=0),OR(H10=N10,N10="",N10=0),OR(H10=O10,O10="",O10=0),OR(H10=P10,P10="",P10=0),OR(H10=Q10,Q10="",Q10=0)),H10,"Mix")</f>
        <v>0</v>
      </c>
      <c r="E10" s="435"/>
      <c r="F10" s="439"/>
      <c r="G10" s="565"/>
      <c r="H10" s="436">
        <f>IF(H9=1, 'INTAKE - Project-Building(s)'!H53)</f>
        <v>0</v>
      </c>
      <c r="I10" s="440">
        <f>IF(I9=2, 'INTAKE - Project-Building(s)'!I53)</f>
        <v>0</v>
      </c>
      <c r="J10" s="440">
        <f>IF(J9=3, 'INTAKE - Project-Building(s)'!J53)</f>
        <v>0</v>
      </c>
      <c r="K10" s="440">
        <f>IF(K9=4, 'INTAKE - Project-Building(s)'!K53)</f>
        <v>0</v>
      </c>
      <c r="L10" s="440">
        <f>IF(L9=5, 'INTAKE - Project-Building(s)'!L53)</f>
        <v>0</v>
      </c>
      <c r="M10" s="440">
        <f>IF(M9=6, 'INTAKE - Project-Building(s)'!M53)</f>
        <v>0</v>
      </c>
      <c r="N10" s="440">
        <f>IF(N9=7, 'INTAKE - Project-Building(s)'!N53)</f>
        <v>0</v>
      </c>
      <c r="O10" s="440">
        <f>IF(O9=8, 'INTAKE - Project-Building(s)'!O53)</f>
        <v>0</v>
      </c>
      <c r="P10" s="440">
        <f>IF(P9=9, 'INTAKE - Project-Building(s)'!P53)</f>
        <v>0</v>
      </c>
      <c r="Q10" s="440">
        <f>IF(Q9=10, 'INTAKE - Project-Building(s)'!Q53)</f>
        <v>0</v>
      </c>
    </row>
    <row r="11" spans="1:58" s="15" customFormat="1" ht="15" customHeight="1">
      <c r="A11" s="178" t="s">
        <v>351</v>
      </c>
      <c r="B11" s="27" t="s">
        <v>107</v>
      </c>
      <c r="C11" s="433" t="s">
        <v>104</v>
      </c>
      <c r="D11" s="352">
        <f t="shared" si="1"/>
        <v>0</v>
      </c>
      <c r="E11" s="435"/>
      <c r="F11" s="439"/>
      <c r="G11" s="565"/>
      <c r="H11" s="440">
        <f>IF(H9=1, 'INTAKE - Project-Building(s)'!H54)</f>
        <v>0</v>
      </c>
      <c r="I11" s="440">
        <f>IF(I9=2, 'INTAKE - Project-Building(s)'!I54)</f>
        <v>0</v>
      </c>
      <c r="J11" s="440">
        <f>IF(J9=3, 'INTAKE - Project-Building(s)'!J54)</f>
        <v>0</v>
      </c>
      <c r="K11" s="440">
        <f>IF(K9=4, 'INTAKE - Project-Building(s)'!K54)</f>
        <v>0</v>
      </c>
      <c r="L11" s="440">
        <f>IF(L9=5, 'INTAKE - Project-Building(s)'!L54)</f>
        <v>0</v>
      </c>
      <c r="M11" s="440">
        <f>IF(M9=6, 'INTAKE - Project-Building(s)'!M54)</f>
        <v>0</v>
      </c>
      <c r="N11" s="440">
        <f>IF(N9=7, 'INTAKE - Project-Building(s)'!N54)</f>
        <v>0</v>
      </c>
      <c r="O11" s="440">
        <f>IF(O9=8, 'INTAKE - Project-Building(s)'!O54)</f>
        <v>0</v>
      </c>
      <c r="P11" s="440">
        <f>IF(P9=9, 'INTAKE - Project-Building(s)'!P54)</f>
        <v>0</v>
      </c>
      <c r="Q11" s="440">
        <f>IF(Q9=10, 'INTAKE - Project-Building(s)'!Q54)</f>
        <v>0</v>
      </c>
    </row>
    <row r="12" spans="1:58" ht="15" customHeight="1">
      <c r="A12" s="98">
        <v>1</v>
      </c>
      <c r="B12" s="99" t="s">
        <v>354</v>
      </c>
      <c r="C12" s="441"/>
      <c r="D12" s="88"/>
      <c r="E12" s="442"/>
      <c r="F12" s="439"/>
      <c r="G12" s="565"/>
      <c r="H12" s="443"/>
      <c r="I12" s="444"/>
      <c r="J12" s="444"/>
      <c r="K12" s="444"/>
      <c r="L12" s="444"/>
      <c r="M12" s="444"/>
      <c r="N12" s="444"/>
      <c r="O12" s="444"/>
      <c r="P12" s="444"/>
      <c r="Q12" s="442"/>
    </row>
    <row r="13" spans="1:58" ht="15" customHeight="1">
      <c r="A13" s="117">
        <v>1.1000000000000001</v>
      </c>
      <c r="B13" s="125" t="s">
        <v>355</v>
      </c>
      <c r="C13" s="445"/>
      <c r="D13" s="438"/>
      <c r="E13" s="438"/>
      <c r="F13" s="439"/>
      <c r="G13" s="565"/>
      <c r="H13" s="446"/>
      <c r="I13" s="447"/>
      <c r="J13" s="447"/>
      <c r="K13" s="447"/>
      <c r="L13" s="447"/>
      <c r="M13" s="447"/>
      <c r="N13" s="447"/>
      <c r="O13" s="447"/>
      <c r="P13" s="447"/>
      <c r="Q13" s="447"/>
    </row>
    <row r="14" spans="1:58" ht="30" customHeight="1">
      <c r="A14" s="134" t="s">
        <v>356</v>
      </c>
      <c r="B14" s="32" t="s">
        <v>357</v>
      </c>
      <c r="C14" s="448" t="s">
        <v>358</v>
      </c>
      <c r="D14" s="352">
        <f t="shared" ref="D14:D18" si="2">IF(AND(OR(H14=I14,I14="",I14=0),OR(H14=J14,J14="",J14=0),OR(H14=K14,K14="",K14=0),OR(H14=L14,L14="",L14=0),OR(H14=M14,M14="",M14=0),OR(H14=N14,N14="",N14=0),OR(H14=O14,O14="",O14=0),OR(H14=P14,P14="",P14=0),OR(H14=Q14,Q14="",Q14=0)),H14,"Mix")</f>
        <v>0</v>
      </c>
      <c r="E14" s="435"/>
      <c r="F14" s="439" t="s">
        <v>51</v>
      </c>
      <c r="G14" s="565"/>
      <c r="H14" s="231"/>
      <c r="I14" s="231"/>
      <c r="J14" s="231"/>
      <c r="K14" s="231"/>
      <c r="L14" s="231"/>
      <c r="M14" s="231"/>
      <c r="N14" s="231"/>
      <c r="O14" s="231"/>
      <c r="P14" s="231"/>
      <c r="Q14" s="231"/>
    </row>
    <row r="15" spans="1:58" ht="15" customHeight="1">
      <c r="A15" s="76" t="s">
        <v>359</v>
      </c>
      <c r="B15" s="42" t="s">
        <v>360</v>
      </c>
      <c r="C15" s="448" t="s">
        <v>358</v>
      </c>
      <c r="D15" s="352">
        <f>IF(AND(OR(H15=I15,I15="",I15=0),OR(H15=J15,J15="",J15=0),OR(H15=K15,K15="",K15=0),OR(H15=L15,L15="",L15=0),OR(H15=M15,M15="",M15=0),OR(H15=N15,N15="",N15=0),OR(H15=O15,O15="",O15=0),OR(H15=P15,P15="",P15=0),OR(H15=Q15,Q15="",Q15=0)),H15,"Mix")</f>
        <v>0</v>
      </c>
      <c r="E15" s="435"/>
      <c r="F15" s="439"/>
      <c r="G15" s="565"/>
      <c r="H15" s="232"/>
      <c r="I15" s="232"/>
      <c r="J15" s="232"/>
      <c r="K15" s="232"/>
      <c r="L15" s="232"/>
      <c r="M15" s="232"/>
      <c r="N15" s="232"/>
      <c r="O15" s="232"/>
      <c r="P15" s="232"/>
      <c r="Q15" s="232"/>
    </row>
    <row r="16" spans="1:58" ht="30" customHeight="1">
      <c r="A16" s="76" t="s">
        <v>359</v>
      </c>
      <c r="B16" s="269" t="s">
        <v>361</v>
      </c>
      <c r="C16" s="448" t="s">
        <v>358</v>
      </c>
      <c r="D16" s="352">
        <f>IF(AND(OR(H16=I16,I16="",I16=0),OR(H16=J16,J16="",J16=0),OR(H16=K16,K16="",K16=0),OR(H16=L16,L16="",L16=0),OR(H16=M16,M16="",M16=0),OR(H16=N16,N16="",N16=0),OR(H16=O16,O16="",O16=0),OR(H16=P16,P16="",P16=0),OR(H16=Q16,Q16="",Q16=0)),H16,"Mix")</f>
        <v>0</v>
      </c>
      <c r="E16" s="435"/>
      <c r="F16" s="439"/>
      <c r="G16" s="565"/>
      <c r="H16" s="232"/>
      <c r="I16" s="232"/>
      <c r="J16" s="232"/>
      <c r="K16" s="232"/>
      <c r="L16" s="232"/>
      <c r="M16" s="232"/>
      <c r="N16" s="232"/>
      <c r="O16" s="232"/>
      <c r="P16" s="232"/>
      <c r="Q16" s="232"/>
    </row>
    <row r="17" spans="1:17" ht="45" customHeight="1">
      <c r="A17" s="197" t="s">
        <v>362</v>
      </c>
      <c r="B17" s="585" t="s">
        <v>363</v>
      </c>
      <c r="C17" s="576" t="s">
        <v>364</v>
      </c>
      <c r="D17" s="352">
        <f t="shared" si="2"/>
        <v>0</v>
      </c>
      <c r="E17" s="435"/>
      <c r="F17" s="439" t="s">
        <v>51</v>
      </c>
      <c r="G17" s="565"/>
      <c r="H17" s="232"/>
      <c r="I17" s="232"/>
      <c r="J17" s="232"/>
      <c r="K17" s="232"/>
      <c r="L17" s="232"/>
      <c r="M17" s="232"/>
      <c r="N17" s="232"/>
      <c r="O17" s="232"/>
      <c r="P17" s="232"/>
      <c r="Q17" s="232"/>
    </row>
    <row r="18" spans="1:17" ht="30" customHeight="1">
      <c r="A18" s="108" t="s">
        <v>365</v>
      </c>
      <c r="B18" s="109" t="s">
        <v>366</v>
      </c>
      <c r="C18" s="449"/>
      <c r="D18" s="352">
        <f t="shared" si="2"/>
        <v>0</v>
      </c>
      <c r="E18" s="435"/>
      <c r="F18" s="439" t="s">
        <v>51</v>
      </c>
      <c r="G18" s="565"/>
      <c r="H18" s="232"/>
      <c r="I18" s="232"/>
      <c r="J18" s="232"/>
      <c r="K18" s="232"/>
      <c r="L18" s="232"/>
      <c r="M18" s="232"/>
      <c r="N18" s="232"/>
      <c r="O18" s="232"/>
      <c r="P18" s="232"/>
      <c r="Q18" s="232"/>
    </row>
    <row r="19" spans="1:17" ht="15" customHeight="1">
      <c r="A19" s="117">
        <v>1.2</v>
      </c>
      <c r="B19" s="125" t="s">
        <v>367</v>
      </c>
      <c r="C19" s="445"/>
      <c r="D19" s="438"/>
      <c r="E19" s="438"/>
      <c r="F19" s="439"/>
      <c r="G19" s="565"/>
      <c r="H19" s="446"/>
      <c r="I19" s="447"/>
      <c r="J19" s="447"/>
      <c r="K19" s="447"/>
      <c r="L19" s="89"/>
      <c r="M19" s="89"/>
      <c r="N19" s="89"/>
      <c r="O19" s="89"/>
      <c r="P19" s="89"/>
      <c r="Q19" s="89"/>
    </row>
    <row r="20" spans="1:17" ht="30" customHeight="1">
      <c r="A20" s="197" t="s">
        <v>368</v>
      </c>
      <c r="B20" s="573" t="s">
        <v>369</v>
      </c>
      <c r="C20" s="450" t="s">
        <v>370</v>
      </c>
      <c r="D20" s="352">
        <f t="shared" ref="D20:D21" si="3">IF(AND(OR(H20=I20,I20="",I20=0),OR(H20=J20,J20="",J20=0),OR(H20=K20,K20="",K20=0),OR(H20=L20,L20="",L20=0),OR(H20=M20,M20="",M20=0),OR(H20=N20,N20="",N20=0),OR(H20=O20,O20="",O20=0),OR(H20=P20,P20="",P20=0),OR(H20=Q20,Q20="",Q20=0)),H20,"Mix")</f>
        <v>0</v>
      </c>
      <c r="E20" s="435"/>
      <c r="F20" s="439"/>
      <c r="G20" s="566"/>
      <c r="H20" s="232"/>
      <c r="I20" s="232"/>
      <c r="J20" s="232"/>
      <c r="K20" s="232"/>
      <c r="L20" s="232"/>
      <c r="M20" s="232"/>
      <c r="N20" s="232"/>
      <c r="O20" s="232"/>
      <c r="P20" s="232"/>
      <c r="Q20" s="232"/>
    </row>
    <row r="21" spans="1:17" ht="30" customHeight="1">
      <c r="A21" s="134" t="s">
        <v>371</v>
      </c>
      <c r="B21" s="573" t="s">
        <v>372</v>
      </c>
      <c r="C21" s="448" t="s">
        <v>373</v>
      </c>
      <c r="D21" s="352">
        <f t="shared" si="3"/>
        <v>0</v>
      </c>
      <c r="E21" s="435"/>
      <c r="F21" s="439"/>
      <c r="G21" s="566"/>
      <c r="H21" s="232"/>
      <c r="I21" s="232"/>
      <c r="J21" s="232"/>
      <c r="K21" s="232"/>
      <c r="L21" s="232"/>
      <c r="M21" s="232"/>
      <c r="N21" s="232"/>
      <c r="O21" s="232"/>
      <c r="P21" s="232"/>
      <c r="Q21" s="232"/>
    </row>
    <row r="22" spans="1:17" ht="30" customHeight="1">
      <c r="A22" s="108" t="s">
        <v>374</v>
      </c>
      <c r="B22" s="110" t="s">
        <v>375</v>
      </c>
      <c r="C22" s="451"/>
      <c r="D22" s="352">
        <f t="shared" ref="D22" si="4">IF(AND(OR(H22=I22,I22="",I22=0),OR(H22=J22,J22="",J22=0),OR(H22=K22,K22="",K22=0),OR(H22=L22,L22="",L22=0),OR(H22=M22,M22="",M22=0),OR(H22=N22,N22="",N22=0),OR(H22=O22,O22="",O22=0),OR(H22=P22,P22="",P22=0),OR(H22=Q22,Q22="",Q22=0)),H22,"Mix")</f>
        <v>0</v>
      </c>
      <c r="E22" s="435"/>
      <c r="F22" s="439"/>
      <c r="G22" s="566"/>
      <c r="H22" s="231"/>
      <c r="I22" s="231"/>
      <c r="J22" s="231"/>
      <c r="K22" s="231"/>
      <c r="L22" s="231"/>
      <c r="M22" s="231"/>
      <c r="N22" s="231"/>
      <c r="O22" s="231"/>
      <c r="P22" s="231"/>
      <c r="Q22" s="231"/>
    </row>
    <row r="23" spans="1:17" ht="15" customHeight="1">
      <c r="A23" s="101">
        <v>2</v>
      </c>
      <c r="B23" s="103" t="s">
        <v>376</v>
      </c>
      <c r="C23" s="452"/>
      <c r="D23" s="453"/>
      <c r="E23" s="453"/>
      <c r="F23" s="439"/>
      <c r="G23" s="565"/>
      <c r="H23" s="454"/>
      <c r="I23" s="455"/>
      <c r="J23" s="455"/>
      <c r="K23" s="455"/>
      <c r="L23" s="84"/>
      <c r="M23" s="84"/>
      <c r="N23" s="84"/>
      <c r="O23" s="84"/>
      <c r="P23" s="84"/>
      <c r="Q23" s="84"/>
    </row>
    <row r="24" spans="1:17" ht="15" customHeight="1">
      <c r="A24" s="43">
        <v>2.1</v>
      </c>
      <c r="B24" s="44" t="s">
        <v>377</v>
      </c>
      <c r="C24" s="456"/>
      <c r="D24" s="438"/>
      <c r="E24" s="438"/>
      <c r="F24" s="439"/>
      <c r="G24" s="565"/>
      <c r="H24" s="457"/>
      <c r="I24" s="458"/>
      <c r="J24" s="458"/>
      <c r="K24" s="458"/>
      <c r="L24" s="90"/>
      <c r="M24" s="90"/>
      <c r="N24" s="90"/>
      <c r="O24" s="90"/>
      <c r="P24" s="90"/>
      <c r="Q24" s="90"/>
    </row>
    <row r="25" spans="1:17" ht="30" customHeight="1">
      <c r="A25" s="187" t="s">
        <v>359</v>
      </c>
      <c r="B25" s="188" t="s">
        <v>378</v>
      </c>
      <c r="C25" s="583" t="s">
        <v>379</v>
      </c>
      <c r="D25" s="352">
        <f t="shared" ref="D25" si="5">IF(AND(OR(H25=I25,I25="",I25=0),OR(H25=J25,J25="",J25=0),OR(H25=K25,K25="",K25=0),OR(H25=L25,L25="",L25=0),OR(H25=M25,M25="",M25=0),OR(H25=N25,N25="",N25=0),OR(H25=O25,O25="",O25=0),OR(H25=P25,P25="",P25=0),OR(H25=Q25,Q25="",Q25=0)),H25,"Mix")</f>
        <v>0</v>
      </c>
      <c r="E25" s="459"/>
      <c r="F25" s="439"/>
      <c r="G25" s="565"/>
      <c r="H25" s="233"/>
      <c r="I25" s="233"/>
      <c r="J25" s="233"/>
      <c r="K25" s="233"/>
      <c r="L25" s="233"/>
      <c r="M25" s="233"/>
      <c r="N25" s="233"/>
      <c r="O25" s="233"/>
      <c r="P25" s="233"/>
      <c r="Q25" s="233"/>
    </row>
    <row r="26" spans="1:17" ht="45" customHeight="1">
      <c r="A26" s="76" t="s">
        <v>359</v>
      </c>
      <c r="B26" s="34" t="s">
        <v>380</v>
      </c>
      <c r="C26" s="433" t="s">
        <v>381</v>
      </c>
      <c r="D26" s="352">
        <f t="shared" ref="D26:D34" si="6">IF(AND(OR(H26=I26,I26="",I26=0),OR(H26=J26,J26="",J26=0),OR(H26=K26,K26="",K26=0),OR(H26=L26,L26="",L26=0),OR(H26=M26,M26="",M26=0),OR(H26=N26,N26="",N26=0),OR(H26=O26,O26="",O26=0),OR(H26=P26,P26="",P26=0),OR(H26=Q26,Q26="",Q26=0)),H26,"Mix")</f>
        <v>0</v>
      </c>
      <c r="E26" s="460"/>
      <c r="F26" s="439" t="s">
        <v>51</v>
      </c>
      <c r="G26" s="565"/>
      <c r="H26" s="232"/>
      <c r="I26" s="232"/>
      <c r="J26" s="232"/>
      <c r="K26" s="232"/>
      <c r="L26" s="232"/>
      <c r="M26" s="232"/>
      <c r="N26" s="232"/>
      <c r="O26" s="232"/>
      <c r="P26" s="232"/>
      <c r="Q26" s="232"/>
    </row>
    <row r="27" spans="1:17" ht="60" customHeight="1">
      <c r="A27" s="197" t="s">
        <v>382</v>
      </c>
      <c r="B27" s="34" t="s">
        <v>383</v>
      </c>
      <c r="C27" s="461" t="s">
        <v>384</v>
      </c>
      <c r="D27" s="352">
        <f t="shared" si="6"/>
        <v>0</v>
      </c>
      <c r="E27" s="460"/>
      <c r="F27" s="439" t="s">
        <v>51</v>
      </c>
      <c r="G27" s="565"/>
      <c r="H27" s="234"/>
      <c r="I27" s="234"/>
      <c r="J27" s="234"/>
      <c r="K27" s="234"/>
      <c r="L27" s="234"/>
      <c r="M27" s="234"/>
      <c r="N27" s="234"/>
      <c r="O27" s="234"/>
      <c r="P27" s="234"/>
      <c r="Q27" s="234"/>
    </row>
    <row r="28" spans="1:17" ht="30" customHeight="1">
      <c r="A28" s="197" t="s">
        <v>385</v>
      </c>
      <c r="B28" s="34" t="s">
        <v>386</v>
      </c>
      <c r="C28" s="461" t="s">
        <v>387</v>
      </c>
      <c r="D28" s="352">
        <f t="shared" si="6"/>
        <v>0</v>
      </c>
      <c r="E28" s="460"/>
      <c r="F28" s="439"/>
      <c r="G28" s="565"/>
      <c r="H28" s="231"/>
      <c r="I28" s="231"/>
      <c r="J28" s="231"/>
      <c r="K28" s="231"/>
      <c r="L28" s="231"/>
      <c r="M28" s="239"/>
      <c r="N28" s="239"/>
      <c r="O28" s="239"/>
      <c r="P28" s="239"/>
      <c r="Q28" s="239"/>
    </row>
    <row r="29" spans="1:17" ht="30" customHeight="1">
      <c r="A29" s="134" t="s">
        <v>388</v>
      </c>
      <c r="B29" s="34" t="s">
        <v>389</v>
      </c>
      <c r="C29" s="448" t="s">
        <v>387</v>
      </c>
      <c r="D29" s="352">
        <f t="shared" si="6"/>
        <v>0</v>
      </c>
      <c r="E29" s="460"/>
      <c r="F29" s="288"/>
      <c r="G29" s="566"/>
      <c r="H29" s="231"/>
      <c r="I29" s="231"/>
      <c r="J29" s="231"/>
      <c r="K29" s="231"/>
      <c r="L29" s="231"/>
      <c r="M29" s="239"/>
      <c r="N29" s="239"/>
      <c r="O29" s="239"/>
      <c r="P29" s="239"/>
      <c r="Q29" s="239"/>
    </row>
    <row r="30" spans="1:17" ht="45" customHeight="1">
      <c r="A30" s="134" t="s">
        <v>390</v>
      </c>
      <c r="B30" s="34" t="s">
        <v>391</v>
      </c>
      <c r="C30" s="448" t="s">
        <v>387</v>
      </c>
      <c r="D30" s="352">
        <f t="shared" si="6"/>
        <v>0</v>
      </c>
      <c r="E30" s="460"/>
      <c r="F30" s="439"/>
      <c r="G30" s="565"/>
      <c r="H30" s="232"/>
      <c r="I30" s="232"/>
      <c r="J30" s="232"/>
      <c r="K30" s="232"/>
      <c r="L30" s="232"/>
      <c r="M30" s="238"/>
      <c r="N30" s="238"/>
      <c r="O30" s="238"/>
      <c r="P30" s="238"/>
      <c r="Q30" s="238"/>
    </row>
    <row r="31" spans="1:17" ht="60" customHeight="1">
      <c r="A31" s="134" t="s">
        <v>392</v>
      </c>
      <c r="B31" s="34" t="s">
        <v>393</v>
      </c>
      <c r="C31" s="448" t="s">
        <v>387</v>
      </c>
      <c r="D31" s="352">
        <f t="shared" si="6"/>
        <v>0</v>
      </c>
      <c r="E31" s="460"/>
      <c r="F31" s="439"/>
      <c r="G31" s="565"/>
      <c r="H31" s="232"/>
      <c r="I31" s="232"/>
      <c r="J31" s="232"/>
      <c r="K31" s="232"/>
      <c r="L31" s="232"/>
      <c r="M31" s="238"/>
      <c r="N31" s="238"/>
      <c r="O31" s="238"/>
      <c r="P31" s="238"/>
      <c r="Q31" s="238"/>
    </row>
    <row r="32" spans="1:17" ht="60" customHeight="1">
      <c r="A32" s="134" t="s">
        <v>394</v>
      </c>
      <c r="B32" s="34" t="s">
        <v>395</v>
      </c>
      <c r="C32" s="448" t="s">
        <v>387</v>
      </c>
      <c r="D32" s="352">
        <f>IF(AND(OR(H32=I32,I32="",I32=0),OR(H32=J32,J32="",J32=0),OR(H32=K32,K32="",K32=0),OR(H32=L32,L32="",L32=0),OR(H32=M32,M32="",M32=0),OR(H32=N32,N32="",N32=0),OR(H32=O32,O32="",O32=0),OR(H32=P32,P32="",P32=0),OR(H32=Q32,Q32="",Q32=0)),H32,"Mix")</f>
        <v>0</v>
      </c>
      <c r="E32" s="460"/>
      <c r="F32" s="439"/>
      <c r="G32" s="565"/>
      <c r="H32" s="232"/>
      <c r="I32" s="232"/>
      <c r="J32" s="232"/>
      <c r="K32" s="232"/>
      <c r="L32" s="232"/>
      <c r="M32" s="238"/>
      <c r="N32" s="238"/>
      <c r="O32" s="238"/>
      <c r="P32" s="238"/>
      <c r="Q32" s="238"/>
    </row>
    <row r="33" spans="1:17" ht="30" customHeight="1">
      <c r="A33" s="134" t="s">
        <v>396</v>
      </c>
      <c r="B33" s="573" t="s">
        <v>397</v>
      </c>
      <c r="C33" s="448" t="s">
        <v>387</v>
      </c>
      <c r="D33" s="352">
        <f t="shared" si="6"/>
        <v>0</v>
      </c>
      <c r="E33" s="460"/>
      <c r="F33" s="439"/>
      <c r="G33" s="565"/>
      <c r="H33" s="232"/>
      <c r="I33" s="232"/>
      <c r="J33" s="232"/>
      <c r="K33" s="232"/>
      <c r="L33" s="232"/>
      <c r="M33" s="238"/>
      <c r="N33" s="238"/>
      <c r="O33" s="238"/>
      <c r="P33" s="238"/>
      <c r="Q33" s="238"/>
    </row>
    <row r="34" spans="1:17" ht="30" customHeight="1">
      <c r="A34" s="108" t="s">
        <v>398</v>
      </c>
      <c r="B34" s="110" t="s">
        <v>399</v>
      </c>
      <c r="C34" s="433"/>
      <c r="D34" s="352">
        <f t="shared" si="6"/>
        <v>0</v>
      </c>
      <c r="E34" s="460"/>
      <c r="F34" s="439"/>
      <c r="G34" s="565"/>
      <c r="H34" s="232"/>
      <c r="I34" s="232"/>
      <c r="J34" s="232"/>
      <c r="K34" s="232"/>
      <c r="L34" s="232"/>
      <c r="M34" s="238"/>
      <c r="N34" s="238"/>
      <c r="O34" s="238"/>
      <c r="P34" s="238"/>
      <c r="Q34" s="238"/>
    </row>
    <row r="35" spans="1:17" ht="15" customHeight="1">
      <c r="A35" s="45">
        <v>2.2000000000000002</v>
      </c>
      <c r="B35" s="44" t="s">
        <v>400</v>
      </c>
      <c r="C35" s="456"/>
      <c r="D35" s="438"/>
      <c r="E35" s="438"/>
      <c r="F35" s="439"/>
      <c r="G35" s="565"/>
      <c r="H35" s="346"/>
      <c r="I35" s="89"/>
      <c r="J35" s="89"/>
      <c r="K35" s="89"/>
      <c r="L35" s="89"/>
      <c r="M35" s="89"/>
      <c r="N35" s="89"/>
      <c r="O35" s="89"/>
      <c r="P35" s="89"/>
      <c r="Q35" s="89"/>
    </row>
    <row r="36" spans="1:17" ht="45" customHeight="1">
      <c r="A36" s="693" t="s">
        <v>799</v>
      </c>
      <c r="B36" s="34" t="s">
        <v>401</v>
      </c>
      <c r="C36" s="694" t="s">
        <v>384</v>
      </c>
      <c r="D36" s="352">
        <f t="shared" ref="D36:D39" si="7">IF(AND(OR(H36=I36,I36="",I36=0),OR(H36=J36,J36="",J36=0),OR(H36=K36,K36="",K36=0),OR(H36=L36,L36="",L36=0),OR(H36=M36,M36="",M36=0),OR(H36=N36,N36="",N36=0),OR(H36=O36,O36="",O36=0),OR(H36=P36,P36="",P36=0),OR(H36=Q36,Q36="",Q36=0)),H36,"Mix")</f>
        <v>0</v>
      </c>
      <c r="E36" s="460"/>
      <c r="F36" s="288" t="s">
        <v>51</v>
      </c>
      <c r="G36" s="566"/>
      <c r="H36" s="232"/>
      <c r="I36" s="232"/>
      <c r="J36" s="232"/>
      <c r="K36" s="232"/>
      <c r="L36" s="232"/>
      <c r="M36" s="232"/>
      <c r="N36" s="232"/>
      <c r="O36" s="232"/>
      <c r="P36" s="232"/>
      <c r="Q36" s="232"/>
    </row>
    <row r="37" spans="1:17" ht="60" customHeight="1">
      <c r="A37" s="693"/>
      <c r="B37" s="581" t="s">
        <v>402</v>
      </c>
      <c r="C37" s="694"/>
      <c r="D37" s="352">
        <f t="shared" si="7"/>
        <v>0</v>
      </c>
      <c r="E37" s="460"/>
      <c r="F37" s="288" t="s">
        <v>51</v>
      </c>
      <c r="G37" s="566"/>
      <c r="H37" s="232"/>
      <c r="I37" s="232"/>
      <c r="J37" s="232"/>
      <c r="K37" s="232"/>
      <c r="L37" s="232"/>
      <c r="M37" s="232"/>
      <c r="N37" s="232"/>
      <c r="O37" s="232"/>
      <c r="P37" s="232"/>
      <c r="Q37" s="232"/>
    </row>
    <row r="38" spans="1:17" ht="45" customHeight="1">
      <c r="A38" s="693"/>
      <c r="B38" s="581" t="s">
        <v>391</v>
      </c>
      <c r="C38" s="694"/>
      <c r="D38" s="352">
        <f t="shared" si="7"/>
        <v>0</v>
      </c>
      <c r="E38" s="460"/>
      <c r="F38" s="288"/>
      <c r="G38" s="565"/>
      <c r="H38" s="232"/>
      <c r="I38" s="232"/>
      <c r="J38" s="232"/>
      <c r="K38" s="232"/>
      <c r="L38" s="232"/>
      <c r="M38" s="238"/>
      <c r="N38" s="238"/>
      <c r="O38" s="238"/>
      <c r="P38" s="238"/>
      <c r="Q38" s="238"/>
    </row>
    <row r="39" spans="1:17" ht="15" customHeight="1">
      <c r="A39" s="693"/>
      <c r="B39" s="581" t="s">
        <v>397</v>
      </c>
      <c r="C39" s="694"/>
      <c r="D39" s="352">
        <f t="shared" si="7"/>
        <v>0</v>
      </c>
      <c r="E39" s="460"/>
      <c r="F39" s="288"/>
      <c r="G39" s="565"/>
      <c r="H39" s="232"/>
      <c r="I39" s="232"/>
      <c r="J39" s="232"/>
      <c r="K39" s="232"/>
      <c r="L39" s="232"/>
      <c r="M39" s="238"/>
      <c r="N39" s="238"/>
      <c r="O39" s="238"/>
      <c r="P39" s="238"/>
      <c r="Q39" s="238"/>
    </row>
    <row r="40" spans="1:17" ht="58.5" customHeight="1">
      <c r="A40" s="706" t="s">
        <v>403</v>
      </c>
      <c r="B40" s="34" t="s">
        <v>404</v>
      </c>
      <c r="C40" s="448" t="s">
        <v>405</v>
      </c>
      <c r="D40" s="352">
        <f>IF(AND(OR(H40=I40,I40="",I40=0),OR(H40=J40,J40="",J40=0),OR(H40=K40,K40="",K40=0),OR(H40=L40,L40="",L40=0),OR(H40=M40,M40="",M40=0),OR(H40=N40,N40="",N40=0),OR(H40=O40,O40="",O40=0),OR(H40=P40,P40="",P40=0),OR(H40=Q40,Q40="",Q40=0)),H40,"Mix")</f>
        <v>0</v>
      </c>
      <c r="E40" s="460"/>
      <c r="F40" s="288" t="s">
        <v>51</v>
      </c>
      <c r="G40" s="566"/>
      <c r="H40" s="232"/>
      <c r="I40" s="232"/>
      <c r="J40" s="232"/>
      <c r="K40" s="232"/>
      <c r="L40" s="232"/>
      <c r="M40" s="232"/>
      <c r="N40" s="232"/>
      <c r="O40" s="232"/>
      <c r="P40" s="232"/>
      <c r="Q40" s="232"/>
    </row>
    <row r="41" spans="1:17" ht="30" customHeight="1">
      <c r="A41" s="707"/>
      <c r="B41" s="199" t="s">
        <v>406</v>
      </c>
      <c r="C41" s="448"/>
      <c r="D41" s="352">
        <f>IF(AND(OR(H41=I41,I41="",I41=0),OR(H41=J41,J41="",J41=0),OR(H41=K41,K41="",K41=0),OR(H41=L41,L41="",L41=0),OR(H41=M41,M41="",M41=0),OR(H41=N41,N41="",N41=0),OR(H41=O41,O41="",O41=0),OR(H41=P41,P41="",P41=0),OR(H41=Q41,Q41="",Q41=0)),H41,"Mix")</f>
        <v>0</v>
      </c>
      <c r="E41" s="460"/>
      <c r="F41" s="288" t="s">
        <v>51</v>
      </c>
      <c r="G41" s="566"/>
      <c r="H41" s="232"/>
      <c r="I41" s="232"/>
      <c r="J41" s="232"/>
      <c r="K41" s="232"/>
      <c r="L41" s="232"/>
      <c r="M41" s="232"/>
      <c r="N41" s="232"/>
      <c r="O41" s="232"/>
      <c r="P41" s="232"/>
      <c r="Q41" s="232"/>
    </row>
    <row r="42" spans="1:17" ht="60" customHeight="1">
      <c r="A42" s="178" t="s">
        <v>407</v>
      </c>
      <c r="B42" s="34" t="s">
        <v>395</v>
      </c>
      <c r="C42" s="433"/>
      <c r="D42" s="352">
        <f>IF(AND(OR(H42=I42,I42="",I42=0),OR(H42=J42,J42="",J42=0),OR(H42=K42,K42="",K42=0),OR(H42=L42,L42="",L42=0),OR(H42=M42,M42="",M42=0),OR(H42=N42,N42="",N42=0),OR(H42=O42,O42="",O42=0),OR(H42=P42,P42="",P42=0),OR(H42=Q42,Q42="",Q42=0)),H42,"Mix")</f>
        <v>0</v>
      </c>
      <c r="E42" s="460"/>
      <c r="F42" s="288"/>
      <c r="G42" s="566"/>
      <c r="H42" s="232"/>
      <c r="I42" s="232"/>
      <c r="J42" s="232"/>
      <c r="K42" s="232"/>
      <c r="L42" s="232"/>
      <c r="M42" s="238"/>
      <c r="N42" s="238"/>
      <c r="O42" s="238"/>
      <c r="P42" s="238"/>
      <c r="Q42" s="238"/>
    </row>
    <row r="43" spans="1:17" ht="30" customHeight="1">
      <c r="A43" s="108" t="s">
        <v>408</v>
      </c>
      <c r="B43" s="110" t="s">
        <v>409</v>
      </c>
      <c r="C43" s="433"/>
      <c r="D43" s="352">
        <f t="shared" ref="D43" si="8">IF(AND(OR(H43=I43,I43="",I43=0),OR(H43=J43,J43="",J43=0),OR(H43=K43,K43="",K43=0),OR(H43=L43,L43="",L43=0),OR(H43=M43,M43="",M43=0),OR(H43=N43,N43="",N43=0),OR(H43=O43,O43="",O43=0),OR(H43=P43,P43="",P43=0),OR(H43=Q43,Q43="",Q43=0)),H43,"Mix")</f>
        <v>0</v>
      </c>
      <c r="E43" s="460"/>
      <c r="F43" s="439"/>
      <c r="G43" s="565"/>
      <c r="H43" s="232"/>
      <c r="I43" s="232"/>
      <c r="J43" s="232"/>
      <c r="K43" s="232"/>
      <c r="L43" s="232"/>
      <c r="M43" s="238"/>
      <c r="N43" s="238"/>
      <c r="O43" s="238"/>
      <c r="P43" s="238"/>
      <c r="Q43" s="238"/>
    </row>
    <row r="44" spans="1:17" ht="15" customHeight="1">
      <c r="A44" s="45">
        <v>2.2999999999999998</v>
      </c>
      <c r="B44" s="44" t="s">
        <v>410</v>
      </c>
      <c r="C44" s="456"/>
      <c r="D44" s="438"/>
      <c r="E44" s="438"/>
      <c r="F44" s="439"/>
      <c r="G44" s="565"/>
      <c r="H44" s="346"/>
      <c r="I44" s="89"/>
      <c r="J44" s="89"/>
      <c r="K44" s="89"/>
      <c r="L44" s="89"/>
      <c r="M44" s="89"/>
      <c r="N44" s="89"/>
      <c r="O44" s="89"/>
      <c r="P44" s="89"/>
      <c r="Q44" s="89"/>
    </row>
    <row r="45" spans="1:17" ht="30" customHeight="1">
      <c r="A45" s="178" t="s">
        <v>411</v>
      </c>
      <c r="B45" s="34" t="s">
        <v>412</v>
      </c>
      <c r="C45" s="448"/>
      <c r="D45" s="352">
        <f t="shared" ref="D45:D48" si="9">IF(AND(OR(H45=I45,I45="",I45=0),OR(H45=J45,J45="",J45=0),OR(H45=K45,K45="",K45=0),OR(H45=L45,L45="",L45=0),OR(H45=M45,M45="",M45=0),OR(H45=N45,N45="",N45=0),OR(H45=O45,O45="",O45=0),OR(H45=P45,P45="",P45=0),OR(H45=Q45,Q45="",Q45=0)),H45,"Mix")</f>
        <v>0</v>
      </c>
      <c r="E45" s="460"/>
      <c r="F45" s="439"/>
      <c r="G45" s="565"/>
      <c r="H45" s="232"/>
      <c r="I45" s="232"/>
      <c r="J45" s="232"/>
      <c r="K45" s="232"/>
      <c r="L45" s="232"/>
      <c r="M45" s="232"/>
      <c r="N45" s="232"/>
      <c r="O45" s="232"/>
      <c r="P45" s="232"/>
      <c r="Q45" s="232"/>
    </row>
    <row r="46" spans="1:17" ht="45" customHeight="1">
      <c r="A46" s="584" t="s">
        <v>413</v>
      </c>
      <c r="B46" s="34" t="s">
        <v>414</v>
      </c>
      <c r="C46" s="462" t="s">
        <v>415</v>
      </c>
      <c r="D46" s="352">
        <f t="shared" si="9"/>
        <v>0</v>
      </c>
      <c r="E46" s="460"/>
      <c r="F46" s="439"/>
      <c r="G46" s="565"/>
      <c r="H46" s="234"/>
      <c r="I46" s="234"/>
      <c r="J46" s="234"/>
      <c r="K46" s="234"/>
      <c r="L46" s="234"/>
      <c r="M46" s="234"/>
      <c r="N46" s="234"/>
      <c r="O46" s="234"/>
      <c r="P46" s="234"/>
      <c r="Q46" s="234"/>
    </row>
    <row r="47" spans="1:17" ht="30" customHeight="1">
      <c r="A47" s="134" t="s">
        <v>416</v>
      </c>
      <c r="B47" s="34" t="s">
        <v>417</v>
      </c>
      <c r="C47" s="448" t="s">
        <v>418</v>
      </c>
      <c r="D47" s="352">
        <f t="shared" si="9"/>
        <v>0</v>
      </c>
      <c r="E47" s="460"/>
      <c r="F47" s="288"/>
      <c r="G47" s="566"/>
      <c r="H47" s="234"/>
      <c r="I47" s="234"/>
      <c r="J47" s="234"/>
      <c r="K47" s="234"/>
      <c r="L47" s="234"/>
      <c r="M47" s="240"/>
      <c r="N47" s="240"/>
      <c r="O47" s="240"/>
      <c r="P47" s="240"/>
      <c r="Q47" s="240"/>
    </row>
    <row r="48" spans="1:17" ht="30" customHeight="1">
      <c r="A48" s="108" t="s">
        <v>419</v>
      </c>
      <c r="B48" s="110" t="s">
        <v>420</v>
      </c>
      <c r="C48" s="433"/>
      <c r="D48" s="352">
        <f t="shared" si="9"/>
        <v>0</v>
      </c>
      <c r="E48" s="460"/>
      <c r="F48" s="288"/>
      <c r="G48" s="566"/>
      <c r="H48" s="231"/>
      <c r="I48" s="231"/>
      <c r="J48" s="231"/>
      <c r="K48" s="231"/>
      <c r="L48" s="231"/>
      <c r="M48" s="239"/>
      <c r="N48" s="239"/>
      <c r="O48" s="239"/>
      <c r="P48" s="239"/>
      <c r="Q48" s="239"/>
    </row>
    <row r="49" spans="1:17" ht="15" customHeight="1">
      <c r="A49" s="124">
        <v>2.4</v>
      </c>
      <c r="B49" s="125" t="s">
        <v>421</v>
      </c>
      <c r="C49" s="445"/>
      <c r="D49" s="463"/>
      <c r="E49" s="464"/>
      <c r="F49" s="439"/>
      <c r="G49" s="565"/>
      <c r="H49" s="386"/>
      <c r="I49" s="465"/>
      <c r="J49" s="465"/>
      <c r="K49" s="465"/>
      <c r="L49" s="89"/>
      <c r="M49" s="89"/>
      <c r="N49" s="89"/>
      <c r="O49" s="89"/>
      <c r="P49" s="89"/>
      <c r="Q49" s="89"/>
    </row>
    <row r="50" spans="1:17" ht="30" customHeight="1">
      <c r="A50" s="701" t="s">
        <v>422</v>
      </c>
      <c r="B50" s="34" t="s">
        <v>423</v>
      </c>
      <c r="C50" s="651" t="s">
        <v>424</v>
      </c>
      <c r="D50" s="352">
        <f t="shared" ref="D50:D54" si="10">IF(AND(OR(H50=I50,I50="",I50=0),OR(H50=J50,J50="",J50=0),OR(H50=K50,K50="",K50=0),OR(H50=L50,L50="",L50=0),OR(H50=M50,M50="",M50=0),OR(H50=N50,N50="",N50=0),OR(H50=O50,O50="",O50=0),OR(H50=P50,P50="",P50=0),OR(H50=Q50,Q50="",Q50=0)),H50,"Mix")</f>
        <v>0</v>
      </c>
      <c r="E50" s="460"/>
      <c r="F50" s="288" t="s">
        <v>51</v>
      </c>
      <c r="G50" s="566"/>
      <c r="H50" s="232"/>
      <c r="I50" s="232"/>
      <c r="J50" s="232"/>
      <c r="K50" s="232"/>
      <c r="L50" s="232"/>
      <c r="M50" s="232"/>
      <c r="N50" s="232"/>
      <c r="O50" s="232"/>
      <c r="P50" s="232"/>
      <c r="Q50" s="232"/>
    </row>
    <row r="51" spans="1:17" ht="45" customHeight="1">
      <c r="A51" s="702"/>
      <c r="B51" s="48" t="s">
        <v>425</v>
      </c>
      <c r="C51" s="652"/>
      <c r="D51" s="352">
        <f t="shared" si="10"/>
        <v>0</v>
      </c>
      <c r="E51" s="460"/>
      <c r="F51" s="288" t="s">
        <v>51</v>
      </c>
      <c r="G51" s="566"/>
      <c r="H51" s="232"/>
      <c r="I51" s="232"/>
      <c r="J51" s="232"/>
      <c r="K51" s="232"/>
      <c r="L51" s="232"/>
      <c r="M51" s="232"/>
      <c r="N51" s="232"/>
      <c r="O51" s="232"/>
      <c r="P51" s="232"/>
      <c r="Q51" s="232"/>
    </row>
    <row r="52" spans="1:17" ht="45" customHeight="1">
      <c r="A52" s="703"/>
      <c r="B52" s="34" t="s">
        <v>426</v>
      </c>
      <c r="C52" s="653"/>
      <c r="D52" s="352">
        <f t="shared" si="10"/>
        <v>0</v>
      </c>
      <c r="E52" s="460"/>
      <c r="F52" s="288" t="s">
        <v>51</v>
      </c>
      <c r="G52" s="566"/>
      <c r="H52" s="232"/>
      <c r="I52" s="232"/>
      <c r="J52" s="232"/>
      <c r="K52" s="232"/>
      <c r="L52" s="232"/>
      <c r="M52" s="232"/>
      <c r="N52" s="232"/>
      <c r="O52" s="232"/>
      <c r="P52" s="232"/>
      <c r="Q52" s="232"/>
    </row>
    <row r="53" spans="1:17" ht="60" customHeight="1">
      <c r="A53" s="586" t="s">
        <v>427</v>
      </c>
      <c r="B53" s="34" t="s">
        <v>428</v>
      </c>
      <c r="C53" s="466"/>
      <c r="D53" s="352">
        <f t="shared" si="10"/>
        <v>0</v>
      </c>
      <c r="E53" s="460"/>
      <c r="F53" s="288"/>
      <c r="G53" s="566"/>
      <c r="H53" s="231"/>
      <c r="I53" s="231"/>
      <c r="J53" s="231"/>
      <c r="K53" s="231"/>
      <c r="L53" s="231"/>
      <c r="M53" s="239"/>
      <c r="N53" s="239"/>
      <c r="O53" s="239"/>
      <c r="P53" s="239"/>
      <c r="Q53" s="239"/>
    </row>
    <row r="54" spans="1:17" ht="30" customHeight="1">
      <c r="A54" s="108" t="s">
        <v>429</v>
      </c>
      <c r="B54" s="110" t="s">
        <v>430</v>
      </c>
      <c r="C54" s="467"/>
      <c r="D54" s="352">
        <f t="shared" si="10"/>
        <v>0</v>
      </c>
      <c r="E54" s="468"/>
      <c r="F54" s="288"/>
      <c r="G54" s="566"/>
      <c r="H54" s="231"/>
      <c r="I54" s="231"/>
      <c r="J54" s="231"/>
      <c r="K54" s="231"/>
      <c r="L54" s="231"/>
      <c r="M54" s="239"/>
      <c r="N54" s="239"/>
      <c r="O54" s="239"/>
      <c r="P54" s="239"/>
      <c r="Q54" s="239"/>
    </row>
    <row r="55" spans="1:17" ht="15" customHeight="1">
      <c r="A55" s="100">
        <v>3</v>
      </c>
      <c r="B55" s="103" t="s">
        <v>431</v>
      </c>
      <c r="C55" s="452"/>
      <c r="D55" s="453"/>
      <c r="E55" s="453"/>
      <c r="F55" s="439"/>
      <c r="G55" s="565"/>
      <c r="H55" s="469"/>
      <c r="I55" s="470"/>
      <c r="J55" s="470"/>
      <c r="K55" s="470"/>
      <c r="L55" s="471"/>
      <c r="M55" s="471"/>
      <c r="N55" s="471"/>
      <c r="O55" s="471"/>
      <c r="P55" s="471"/>
      <c r="Q55" s="471"/>
    </row>
    <row r="56" spans="1:17" ht="15" customHeight="1">
      <c r="A56" s="45">
        <v>3.1</v>
      </c>
      <c r="B56" s="125" t="s">
        <v>432</v>
      </c>
      <c r="C56" s="445"/>
      <c r="D56" s="472"/>
      <c r="E56" s="464"/>
      <c r="F56" s="439"/>
      <c r="G56" s="565"/>
      <c r="H56" s="473"/>
      <c r="I56" s="474"/>
      <c r="J56" s="474"/>
      <c r="K56" s="474"/>
      <c r="L56" s="89"/>
      <c r="M56" s="89"/>
      <c r="N56" s="89"/>
      <c r="O56" s="89"/>
      <c r="P56" s="89"/>
      <c r="Q56" s="89"/>
    </row>
    <row r="57" spans="1:17" ht="30" customHeight="1">
      <c r="A57" s="720" t="s">
        <v>433</v>
      </c>
      <c r="B57" s="663" t="s">
        <v>434</v>
      </c>
      <c r="C57" s="697" t="s">
        <v>435</v>
      </c>
      <c r="D57" s="475">
        <f t="shared" ref="D57:D63" si="11">IF(AND(OR(H57=I57,I57="",I57=0),OR(H57=J57,J57="",J57=0),OR(H57=K57,K57="",K57=0),OR(H57=L57,L57="",L57=0),OR(H57=M57,M57="",M57=0),OR(H57=N57,N57="",N57=0),OR(H57=O57,O57="",O57=0),OR(H57=P57,P57="",P57=0),OR(H57=Q57,Q57="",Q57=0)),H57,"Mix")</f>
        <v>0</v>
      </c>
      <c r="E57" s="476"/>
      <c r="F57" s="439" t="s">
        <v>51</v>
      </c>
      <c r="G57" s="565"/>
      <c r="H57" s="235"/>
      <c r="I57" s="235"/>
      <c r="J57" s="235"/>
      <c r="K57" s="235"/>
      <c r="L57" s="235"/>
      <c r="M57" s="235"/>
      <c r="N57" s="235"/>
      <c r="O57" s="235"/>
      <c r="P57" s="235"/>
      <c r="Q57" s="235"/>
    </row>
    <row r="58" spans="1:17" ht="15" customHeight="1">
      <c r="A58" s="720"/>
      <c r="B58" s="663"/>
      <c r="C58" s="697"/>
      <c r="D58" s="352">
        <f t="shared" si="11"/>
        <v>0</v>
      </c>
      <c r="E58" s="477"/>
      <c r="F58" s="439" t="s">
        <v>51</v>
      </c>
      <c r="G58" s="565"/>
      <c r="H58" s="234"/>
      <c r="I58" s="234"/>
      <c r="J58" s="234"/>
      <c r="K58" s="234"/>
      <c r="L58" s="234"/>
      <c r="M58" s="234"/>
      <c r="N58" s="234"/>
      <c r="O58" s="234"/>
      <c r="P58" s="234"/>
      <c r="Q58" s="234"/>
    </row>
    <row r="59" spans="1:17" ht="45" customHeight="1">
      <c r="A59" s="178" t="s">
        <v>351</v>
      </c>
      <c r="B59" s="34" t="s">
        <v>436</v>
      </c>
      <c r="C59" s="478" t="s">
        <v>437</v>
      </c>
      <c r="D59" s="352">
        <f>IF(AND(OR(H59=I59,I59="",I59=0),OR(H59=J59,J59="",J59=0),OR(H59=K59,K59="",K59=0),OR(H59=L59,L59="",L59=0),OR(H59=M59,M59="",M59=0),OR(H59=N59,N59="",N59=0),OR(H59=O59,O59="",O59=0),OR(H59=P59,P59="",P59=0),OR(H59=Q59,Q59="",Q59=0)),H59,"Mix")</f>
        <v>0</v>
      </c>
      <c r="E59" s="379"/>
      <c r="F59" s="439" t="s">
        <v>51</v>
      </c>
      <c r="G59" s="565"/>
      <c r="H59" s="232"/>
      <c r="I59" s="232"/>
      <c r="J59" s="232"/>
      <c r="K59" s="232"/>
      <c r="L59" s="232"/>
      <c r="M59" s="232"/>
      <c r="N59" s="232"/>
      <c r="O59" s="232"/>
      <c r="P59" s="232"/>
      <c r="Q59" s="232"/>
    </row>
    <row r="60" spans="1:17" ht="45" customHeight="1">
      <c r="A60" s="178" t="s">
        <v>438</v>
      </c>
      <c r="B60" s="32" t="s">
        <v>439</v>
      </c>
      <c r="C60" s="478" t="s">
        <v>440</v>
      </c>
      <c r="D60" s="375">
        <f t="shared" si="11"/>
        <v>0</v>
      </c>
      <c r="E60" s="480"/>
      <c r="F60" s="439"/>
      <c r="G60" s="565"/>
      <c r="H60" s="232"/>
      <c r="I60" s="232"/>
      <c r="J60" s="232"/>
      <c r="K60" s="232"/>
      <c r="L60" s="232"/>
      <c r="M60" s="232"/>
      <c r="N60" s="232"/>
      <c r="O60" s="232"/>
      <c r="P60" s="232"/>
      <c r="Q60" s="232"/>
    </row>
    <row r="61" spans="1:17" ht="30" customHeight="1">
      <c r="A61" s="704" t="s">
        <v>441</v>
      </c>
      <c r="B61" s="32" t="s">
        <v>442</v>
      </c>
      <c r="C61" s="479"/>
      <c r="D61" s="375">
        <f t="shared" si="11"/>
        <v>0</v>
      </c>
      <c r="E61" s="476"/>
      <c r="F61" s="439"/>
      <c r="G61" s="565"/>
      <c r="H61" s="232"/>
      <c r="I61" s="232"/>
      <c r="J61" s="232"/>
      <c r="K61" s="232"/>
      <c r="L61" s="232"/>
      <c r="M61" s="232"/>
      <c r="N61" s="232"/>
      <c r="O61" s="232"/>
      <c r="P61" s="232"/>
      <c r="Q61" s="232"/>
    </row>
    <row r="62" spans="1:17" ht="45" customHeight="1">
      <c r="A62" s="705"/>
      <c r="B62" s="32" t="s">
        <v>443</v>
      </c>
      <c r="C62" s="479"/>
      <c r="D62" s="375">
        <f t="shared" si="11"/>
        <v>0</v>
      </c>
      <c r="E62" s="476"/>
      <c r="F62" s="439"/>
      <c r="G62" s="565"/>
      <c r="H62" s="232"/>
      <c r="I62" s="232"/>
      <c r="J62" s="232"/>
      <c r="K62" s="232"/>
      <c r="L62" s="232"/>
      <c r="M62" s="238"/>
      <c r="N62" s="238"/>
      <c r="O62" s="238"/>
      <c r="P62" s="238"/>
      <c r="Q62" s="238"/>
    </row>
    <row r="63" spans="1:17" ht="30" customHeight="1">
      <c r="A63" s="108" t="s">
        <v>444</v>
      </c>
      <c r="B63" s="110" t="s">
        <v>445</v>
      </c>
      <c r="C63" s="481"/>
      <c r="D63" s="352">
        <f t="shared" si="11"/>
        <v>0</v>
      </c>
      <c r="E63" s="480"/>
      <c r="F63" s="482"/>
      <c r="G63" s="566"/>
      <c r="H63" s="232"/>
      <c r="I63" s="232"/>
      <c r="J63" s="232"/>
      <c r="K63" s="232"/>
      <c r="L63" s="232"/>
      <c r="M63" s="238"/>
      <c r="N63" s="238"/>
      <c r="O63" s="238"/>
      <c r="P63" s="238"/>
      <c r="Q63" s="238"/>
    </row>
    <row r="64" spans="1:17" ht="15" customHeight="1">
      <c r="A64" s="45">
        <v>3.2</v>
      </c>
      <c r="B64" s="44" t="s">
        <v>446</v>
      </c>
      <c r="C64" s="445"/>
      <c r="D64" s="438"/>
      <c r="E64" s="464"/>
      <c r="F64" s="439"/>
      <c r="G64" s="565"/>
      <c r="H64" s="386"/>
      <c r="I64" s="465"/>
      <c r="J64" s="465"/>
      <c r="K64" s="465"/>
      <c r="L64" s="465"/>
      <c r="M64" s="465"/>
      <c r="N64" s="465"/>
      <c r="O64" s="465"/>
      <c r="P64" s="465"/>
      <c r="Q64" s="465"/>
    </row>
    <row r="65" spans="1:17" ht="30" customHeight="1">
      <c r="A65" s="178" t="s">
        <v>447</v>
      </c>
      <c r="B65" s="587" t="s">
        <v>448</v>
      </c>
      <c r="C65" s="481"/>
      <c r="D65" s="375">
        <f t="shared" ref="D65:D70" si="12">IF(AND(OR(H65=I65,I65="",I65=0),OR(H65=J65,J65="",J65=0),OR(H65=K65,K65="",K65=0),OR(H65=L65,L65="",L65=0),OR(H65=M65,M65="",M65=0),OR(H65=N65,N65="",N65=0),OR(H65=O65,O65="",O65=0),OR(H65=P65,P65="",P65=0),OR(H65=Q65,Q65="",Q65=0)),H65,"Mix")</f>
        <v>0</v>
      </c>
      <c r="E65" s="480"/>
      <c r="F65" s="439"/>
      <c r="G65" s="565"/>
      <c r="H65" s="232"/>
      <c r="I65" s="232"/>
      <c r="J65" s="232"/>
      <c r="K65" s="232"/>
      <c r="L65" s="232"/>
      <c r="M65" s="232"/>
      <c r="N65" s="232"/>
      <c r="O65" s="232"/>
      <c r="P65" s="232"/>
      <c r="Q65" s="232"/>
    </row>
    <row r="66" spans="1:17" ht="30" customHeight="1">
      <c r="A66" s="704" t="s">
        <v>449</v>
      </c>
      <c r="B66" s="699" t="s">
        <v>450</v>
      </c>
      <c r="C66" s="698" t="s">
        <v>451</v>
      </c>
      <c r="D66" s="475">
        <f>IF(AND(OR(H66=I66,I66="",I66=0),OR(H66=J66,J66="",J66=0),OR(H66=K66,K66="",K66=0),OR(H66=L66,L66="",L66=0),OR(H66=M66,M66="",M66=0),OR(H66=N66,N66="",N66=0),OR(H66=O66,O66="",O66=0),OR(H66=P66,P66="",P66=0),OR(H66=Q66,Q66="",Q66=0)),H66,"Mix")</f>
        <v>0</v>
      </c>
      <c r="E66" s="483"/>
      <c r="F66" s="439" t="s">
        <v>51</v>
      </c>
      <c r="G66" s="565"/>
      <c r="H66" s="231"/>
      <c r="I66" s="231"/>
      <c r="J66" s="231"/>
      <c r="K66" s="231"/>
      <c r="L66" s="231"/>
      <c r="M66" s="231"/>
      <c r="N66" s="231"/>
      <c r="O66" s="231"/>
      <c r="P66" s="231"/>
      <c r="Q66" s="231"/>
    </row>
    <row r="67" spans="1:17" ht="15" customHeight="1">
      <c r="A67" s="704"/>
      <c r="B67" s="700"/>
      <c r="C67" s="698"/>
      <c r="D67" s="352">
        <f t="shared" si="12"/>
        <v>0</v>
      </c>
      <c r="E67" s="484"/>
      <c r="F67" s="439" t="s">
        <v>51</v>
      </c>
      <c r="G67" s="565"/>
      <c r="H67" s="234"/>
      <c r="I67" s="234"/>
      <c r="J67" s="234"/>
      <c r="K67" s="234"/>
      <c r="L67" s="234"/>
      <c r="M67" s="234"/>
      <c r="N67" s="234"/>
      <c r="O67" s="234"/>
      <c r="P67" s="234"/>
      <c r="Q67" s="234"/>
    </row>
    <row r="68" spans="1:17" ht="30" customHeight="1">
      <c r="A68" s="178" t="s">
        <v>351</v>
      </c>
      <c r="B68" s="587" t="s">
        <v>452</v>
      </c>
      <c r="C68" s="485" t="s">
        <v>453</v>
      </c>
      <c r="D68" s="352">
        <f>IF(AND(OR(H68=I68,I68="",I68=0),OR(H68=J68,J68="",J68=0),OR(H68=K68,K68="",K68=0),OR(H68=L68,L68="",L68=0),OR(H68=M68,M68="",M68=0),OR(H68=N68,N68="",N68=0),OR(H68=O68,O68="",O68=0),OR(H68=P68,P68="",P68=0),OR(H68=Q68,Q68="",Q68=0)),H68,"Mix")</f>
        <v>0</v>
      </c>
      <c r="E68" s="486"/>
      <c r="F68" s="439" t="s">
        <v>51</v>
      </c>
      <c r="G68" s="565"/>
      <c r="H68" s="232"/>
      <c r="I68" s="232"/>
      <c r="J68" s="232"/>
      <c r="K68" s="232"/>
      <c r="L68" s="232"/>
      <c r="M68" s="232"/>
      <c r="N68" s="232"/>
      <c r="O68" s="232"/>
      <c r="P68" s="232"/>
      <c r="Q68" s="232"/>
    </row>
    <row r="69" spans="1:17" ht="30" customHeight="1">
      <c r="A69" s="178" t="s">
        <v>454</v>
      </c>
      <c r="B69" s="587" t="s">
        <v>455</v>
      </c>
      <c r="C69" s="479"/>
      <c r="D69" s="375">
        <f t="shared" si="12"/>
        <v>0</v>
      </c>
      <c r="E69" s="480"/>
      <c r="F69" s="439"/>
      <c r="G69" s="565"/>
      <c r="H69" s="232"/>
      <c r="I69" s="232"/>
      <c r="J69" s="232"/>
      <c r="K69" s="232"/>
      <c r="L69" s="232"/>
      <c r="M69" s="238"/>
      <c r="N69" s="238"/>
      <c r="O69" s="238"/>
      <c r="P69" s="238"/>
      <c r="Q69" s="238"/>
    </row>
    <row r="70" spans="1:17" ht="45" customHeight="1">
      <c r="A70" s="178" t="s">
        <v>456</v>
      </c>
      <c r="B70" s="587" t="s">
        <v>457</v>
      </c>
      <c r="C70" s="479"/>
      <c r="D70" s="375">
        <f t="shared" si="12"/>
        <v>0</v>
      </c>
      <c r="E70" s="476"/>
      <c r="F70" s="439"/>
      <c r="G70" s="565"/>
      <c r="H70" s="232"/>
      <c r="I70" s="232"/>
      <c r="J70" s="232"/>
      <c r="K70" s="232"/>
      <c r="L70" s="232"/>
      <c r="M70" s="238"/>
      <c r="N70" s="238"/>
      <c r="O70" s="238"/>
      <c r="P70" s="238"/>
      <c r="Q70" s="238"/>
    </row>
    <row r="71" spans="1:17" ht="30" customHeight="1">
      <c r="A71" s="108" t="s">
        <v>458</v>
      </c>
      <c r="B71" s="110" t="s">
        <v>459</v>
      </c>
      <c r="C71" s="481"/>
      <c r="D71" s="352">
        <f t="shared" ref="D71" si="13">IF(AND(OR(H71=I71,I71="",I71=0),OR(H71=J71,J71="",J71=0),OR(H71=K71,K71="",K71=0),OR(H71=L71,L71="",L71=0),OR(H71=M71,M71="",M71=0),OR(H71=N71,N71="",N71=0),OR(H71=O71,O71="",O71=0),OR(H71=P71,P71="",P71=0),OR(H71=Q71,Q71="",Q71=0)),H71,"Mix")</f>
        <v>0</v>
      </c>
      <c r="E71" s="480"/>
      <c r="F71" s="482"/>
      <c r="G71" s="566"/>
      <c r="H71" s="232"/>
      <c r="I71" s="232"/>
      <c r="J71" s="232"/>
      <c r="K71" s="232"/>
      <c r="L71" s="232"/>
      <c r="M71" s="238"/>
      <c r="N71" s="238"/>
      <c r="O71" s="238"/>
      <c r="P71" s="238"/>
      <c r="Q71" s="238"/>
    </row>
    <row r="72" spans="1:17" ht="15" customHeight="1">
      <c r="A72" s="45">
        <v>3.3</v>
      </c>
      <c r="B72" s="44" t="s">
        <v>460</v>
      </c>
      <c r="C72" s="456"/>
      <c r="D72" s="438"/>
      <c r="E72" s="464"/>
      <c r="F72" s="439"/>
      <c r="G72" s="565"/>
      <c r="H72" s="487"/>
      <c r="I72" s="488"/>
      <c r="J72" s="488"/>
      <c r="K72" s="488"/>
      <c r="L72" s="488"/>
      <c r="M72" s="488"/>
      <c r="N72" s="488"/>
      <c r="O72" s="488"/>
      <c r="P72" s="488"/>
      <c r="Q72" s="488"/>
    </row>
    <row r="73" spans="1:17" ht="15" customHeight="1">
      <c r="A73" s="696" t="s">
        <v>351</v>
      </c>
      <c r="B73" s="663" t="s">
        <v>461</v>
      </c>
      <c r="C73" s="718"/>
      <c r="D73" s="475">
        <f t="shared" ref="D73:D78" si="14">IF(AND(OR(H73=I73,I73="",I73=0),OR(H73=J73,J73="",J73=0),OR(H73=K73,K73="",K73=0),OR(H73=L73,L73="",L73=0),OR(H73=M73,M73="",M73=0),OR(H73=N73,N73="",N73=0),OR(H73=O73,O73="",O73=0),OR(H73=P73,P73="",P73=0),OR(H73=Q73,Q73="",Q73=0)),H73,"Mix")</f>
        <v>0</v>
      </c>
      <c r="E73" s="695"/>
      <c r="F73" s="439"/>
      <c r="G73" s="565"/>
      <c r="H73" s="231"/>
      <c r="I73" s="231"/>
      <c r="J73" s="231"/>
      <c r="K73" s="231"/>
      <c r="L73" s="231"/>
      <c r="M73" s="231"/>
      <c r="N73" s="231"/>
      <c r="O73" s="231"/>
      <c r="P73" s="231"/>
      <c r="Q73" s="231"/>
    </row>
    <row r="74" spans="1:17" ht="15" customHeight="1">
      <c r="A74" s="696"/>
      <c r="B74" s="663"/>
      <c r="C74" s="718"/>
      <c r="D74" s="352">
        <f t="shared" si="14"/>
        <v>0</v>
      </c>
      <c r="E74" s="695"/>
      <c r="F74" s="439"/>
      <c r="G74" s="565"/>
      <c r="H74" s="234"/>
      <c r="I74" s="234"/>
      <c r="J74" s="234"/>
      <c r="K74" s="234"/>
      <c r="L74" s="234"/>
      <c r="M74" s="234"/>
      <c r="N74" s="234"/>
      <c r="O74" s="234"/>
      <c r="P74" s="234"/>
      <c r="Q74" s="234"/>
    </row>
    <row r="75" spans="1:17" ht="15" customHeight="1">
      <c r="A75" s="696" t="s">
        <v>351</v>
      </c>
      <c r="B75" s="663" t="s">
        <v>462</v>
      </c>
      <c r="C75" s="718"/>
      <c r="D75" s="475">
        <f t="shared" si="14"/>
        <v>0</v>
      </c>
      <c r="E75" s="695"/>
      <c r="F75" s="439" t="s">
        <v>51</v>
      </c>
      <c r="G75" s="565"/>
      <c r="H75" s="231"/>
      <c r="I75" s="231"/>
      <c r="J75" s="231"/>
      <c r="K75" s="231"/>
      <c r="L75" s="231"/>
      <c r="M75" s="231"/>
      <c r="N75" s="231"/>
      <c r="O75" s="231"/>
      <c r="P75" s="231"/>
      <c r="Q75" s="231"/>
    </row>
    <row r="76" spans="1:17" ht="15" customHeight="1">
      <c r="A76" s="696"/>
      <c r="B76" s="663"/>
      <c r="C76" s="718"/>
      <c r="D76" s="352">
        <f t="shared" si="14"/>
        <v>0</v>
      </c>
      <c r="E76" s="695"/>
      <c r="F76" s="439" t="s">
        <v>51</v>
      </c>
      <c r="G76" s="565"/>
      <c r="H76" s="234"/>
      <c r="I76" s="234"/>
      <c r="J76" s="234"/>
      <c r="K76" s="234"/>
      <c r="L76" s="234"/>
      <c r="M76" s="234"/>
      <c r="N76" s="234"/>
      <c r="O76" s="234"/>
      <c r="P76" s="234"/>
      <c r="Q76" s="234"/>
    </row>
    <row r="77" spans="1:17" ht="30" customHeight="1">
      <c r="A77" s="189" t="s">
        <v>463</v>
      </c>
      <c r="B77" s="587" t="s">
        <v>464</v>
      </c>
      <c r="C77" s="448" t="s">
        <v>465</v>
      </c>
      <c r="D77" s="352">
        <f t="shared" si="14"/>
        <v>0</v>
      </c>
      <c r="E77" s="460"/>
      <c r="F77" s="288"/>
      <c r="G77" s="566"/>
      <c r="H77" s="232"/>
      <c r="I77" s="232"/>
      <c r="J77" s="232"/>
      <c r="K77" s="232"/>
      <c r="L77" s="232"/>
      <c r="M77" s="238"/>
      <c r="N77" s="238"/>
      <c r="O77" s="238"/>
      <c r="P77" s="238"/>
      <c r="Q77" s="238"/>
    </row>
    <row r="78" spans="1:17" ht="30" customHeight="1">
      <c r="A78" s="121" t="s">
        <v>466</v>
      </c>
      <c r="B78" s="587" t="s">
        <v>467</v>
      </c>
      <c r="C78" s="448" t="s">
        <v>465</v>
      </c>
      <c r="D78" s="352">
        <f t="shared" si="14"/>
        <v>0</v>
      </c>
      <c r="E78" s="460"/>
      <c r="F78" s="288"/>
      <c r="G78" s="566"/>
      <c r="H78" s="232"/>
      <c r="I78" s="232"/>
      <c r="J78" s="232"/>
      <c r="K78" s="232"/>
      <c r="L78" s="232"/>
      <c r="M78" s="238"/>
      <c r="N78" s="238"/>
      <c r="O78" s="238"/>
      <c r="P78" s="238"/>
      <c r="Q78" s="238"/>
    </row>
    <row r="79" spans="1:17" ht="30" customHeight="1">
      <c r="A79" s="178" t="s">
        <v>468</v>
      </c>
      <c r="B79" s="183" t="s">
        <v>469</v>
      </c>
      <c r="C79" s="448"/>
      <c r="D79" s="352">
        <f t="shared" ref="D79:D82" si="15">IF(AND(OR(H79=I79,I79="",I79=0),OR(H79=J79,J79="",J79=0),OR(H79=K79,K79="",K79=0),OR(H79=L79,L79="",L79=0),OR(H79=M79,M79="",M79=0),OR(H79=N79,N79="",N79=0),OR(H79=O79,O79="",O79=0),OR(H79=P79,P79="",P79=0),OR(H79=Q79,Q79="",Q79=0)),H79,"Mix")</f>
        <v>0</v>
      </c>
      <c r="E79" s="460"/>
      <c r="F79" s="439"/>
      <c r="G79" s="565"/>
      <c r="H79" s="232"/>
      <c r="I79" s="232"/>
      <c r="J79" s="232"/>
      <c r="K79" s="232"/>
      <c r="L79" s="232"/>
      <c r="M79" s="238"/>
      <c r="N79" s="238"/>
      <c r="O79" s="238"/>
      <c r="P79" s="238"/>
      <c r="Q79" s="238"/>
    </row>
    <row r="80" spans="1:17" ht="30" customHeight="1">
      <c r="A80" s="121" t="s">
        <v>470</v>
      </c>
      <c r="B80" s="587" t="s">
        <v>471</v>
      </c>
      <c r="C80" s="448" t="s">
        <v>465</v>
      </c>
      <c r="D80" s="352">
        <f t="shared" si="15"/>
        <v>0</v>
      </c>
      <c r="E80" s="460"/>
      <c r="F80" s="439"/>
      <c r="G80" s="565"/>
      <c r="H80" s="232"/>
      <c r="I80" s="232"/>
      <c r="J80" s="232"/>
      <c r="K80" s="232"/>
      <c r="L80" s="232"/>
      <c r="M80" s="238"/>
      <c r="N80" s="238"/>
      <c r="O80" s="238"/>
      <c r="P80" s="238"/>
      <c r="Q80" s="238"/>
    </row>
    <row r="81" spans="1:17" ht="30" customHeight="1">
      <c r="A81" s="178" t="s">
        <v>472</v>
      </c>
      <c r="B81" s="587" t="s">
        <v>473</v>
      </c>
      <c r="C81" s="433"/>
      <c r="D81" s="352">
        <f>IF(AND(OR(H81=I81,I81="",I81=0),OR(H81=J81,J81="",J81=0),OR(H81=K81,K81="",K81=0),OR(H81=L81,L81="",L81=0),OR(H81=M81,M81="",M81=0),OR(H81=N81,N81="",N81=0),OR(H81=O81,O81="",O81=0),OR(H81=P81,P81="",P81=0),OR(H81=Q81,Q81="",Q81=0)),H81,"Mix")</f>
        <v>0</v>
      </c>
      <c r="E81" s="460"/>
      <c r="F81" s="288"/>
      <c r="G81" s="566"/>
      <c r="H81" s="234"/>
      <c r="I81" s="234"/>
      <c r="J81" s="234"/>
      <c r="K81" s="234"/>
      <c r="L81" s="234"/>
      <c r="M81" s="240"/>
      <c r="N81" s="240"/>
      <c r="O81" s="240"/>
      <c r="P81" s="240"/>
      <c r="Q81" s="240"/>
    </row>
    <row r="82" spans="1:17" ht="30" customHeight="1">
      <c r="A82" s="108" t="s">
        <v>474</v>
      </c>
      <c r="B82" s="109" t="s">
        <v>475</v>
      </c>
      <c r="C82" s="433"/>
      <c r="D82" s="352">
        <f t="shared" si="15"/>
        <v>0</v>
      </c>
      <c r="E82" s="460"/>
      <c r="F82" s="288"/>
      <c r="G82" s="566"/>
      <c r="H82" s="231"/>
      <c r="I82" s="231"/>
      <c r="J82" s="231"/>
      <c r="K82" s="231"/>
      <c r="L82" s="231"/>
      <c r="M82" s="239"/>
      <c r="N82" s="239"/>
      <c r="O82" s="239"/>
      <c r="P82" s="239"/>
      <c r="Q82" s="239"/>
    </row>
    <row r="83" spans="1:17" ht="15" customHeight="1">
      <c r="A83" s="45">
        <v>3.4</v>
      </c>
      <c r="B83" s="51" t="s">
        <v>476</v>
      </c>
      <c r="C83" s="489"/>
      <c r="D83" s="463"/>
      <c r="E83" s="464"/>
      <c r="F83" s="439"/>
      <c r="G83" s="565"/>
      <c r="H83" s="490"/>
      <c r="I83" s="491"/>
      <c r="J83" s="491"/>
      <c r="K83" s="491"/>
      <c r="L83" s="491"/>
      <c r="M83" s="491"/>
      <c r="N83" s="491"/>
      <c r="O83" s="491"/>
      <c r="P83" s="491"/>
      <c r="Q83" s="491"/>
    </row>
    <row r="84" spans="1:17" ht="30" customHeight="1">
      <c r="A84" s="704" t="s">
        <v>477</v>
      </c>
      <c r="B84" s="664" t="s">
        <v>478</v>
      </c>
      <c r="C84" s="721" t="s">
        <v>479</v>
      </c>
      <c r="D84" s="372">
        <f t="shared" ref="D84:D85" si="16">IF(AND(OR(H84=I84,I84="",I84=0),OR(H84=J84,J84="",J84=0),OR(H84=K84,K84="",K84=0),OR(H84=L84,L84="",L84=0),OR(H84=M84,M84="",M84=0),OR(H84=N84,N84="",N84=0),OR(H84=O84,O84="",O84=0),OR(H84=P84,P84="",P84=0),OR(H84=Q84,Q84="",Q84=0)),H84,"Mix")</f>
        <v>0</v>
      </c>
      <c r="E84" s="492"/>
      <c r="F84" s="439" t="s">
        <v>51</v>
      </c>
      <c r="G84" s="565"/>
      <c r="H84" s="231"/>
      <c r="I84" s="231"/>
      <c r="J84" s="231"/>
      <c r="K84" s="231"/>
      <c r="L84" s="231"/>
      <c r="M84" s="231"/>
      <c r="N84" s="231"/>
      <c r="O84" s="231"/>
      <c r="P84" s="231"/>
      <c r="Q84" s="231"/>
    </row>
    <row r="85" spans="1:17" ht="30" customHeight="1">
      <c r="A85" s="704"/>
      <c r="B85" s="719"/>
      <c r="C85" s="722"/>
      <c r="D85" s="352">
        <f t="shared" si="16"/>
        <v>0</v>
      </c>
      <c r="E85" s="493"/>
      <c r="F85" s="439" t="s">
        <v>51</v>
      </c>
      <c r="G85" s="565"/>
      <c r="H85" s="234"/>
      <c r="I85" s="234"/>
      <c r="J85" s="234"/>
      <c r="K85" s="234"/>
      <c r="L85" s="234"/>
      <c r="M85" s="234"/>
      <c r="N85" s="234"/>
      <c r="O85" s="234"/>
      <c r="P85" s="234"/>
      <c r="Q85" s="234"/>
    </row>
    <row r="86" spans="1:17" ht="15" customHeight="1">
      <c r="A86" s="704"/>
      <c r="B86" s="34" t="s">
        <v>480</v>
      </c>
      <c r="C86" s="698" t="s">
        <v>481</v>
      </c>
      <c r="D86" s="352">
        <f t="shared" ref="D86:D88" si="17">IF(AND(OR(H86=I86,I86="",I86=0),OR(H86=J86,J86="",J86=0),OR(H86=K86,K86="",K86=0),OR(H86=L86,L86="",L86=0),OR(H86=M86,M86="",M86=0),OR(H86=N86,N86="",N86=0),OR(H86=O86,O86="",O86=0),OR(H86=P86,P86="",P86=0),OR(H86=Q86,Q86="",Q86=0)),H86,"Mix")</f>
        <v>0</v>
      </c>
      <c r="E86" s="379"/>
      <c r="F86" s="439" t="s">
        <v>51</v>
      </c>
      <c r="G86" s="565"/>
      <c r="H86" s="232"/>
      <c r="I86" s="232"/>
      <c r="J86" s="232"/>
      <c r="K86" s="232"/>
      <c r="L86" s="232"/>
      <c r="M86" s="232"/>
      <c r="N86" s="232"/>
      <c r="O86" s="232"/>
      <c r="P86" s="232"/>
      <c r="Q86" s="232"/>
    </row>
    <row r="87" spans="1:17" ht="105" customHeight="1">
      <c r="A87" s="704"/>
      <c r="B87" s="585" t="s">
        <v>482</v>
      </c>
      <c r="C87" s="698"/>
      <c r="D87" s="352">
        <f t="shared" si="17"/>
        <v>0</v>
      </c>
      <c r="E87" s="460"/>
      <c r="F87" s="439"/>
      <c r="G87" s="565"/>
      <c r="H87" s="232"/>
      <c r="I87" s="232"/>
      <c r="J87" s="232"/>
      <c r="K87" s="232"/>
      <c r="L87" s="232"/>
      <c r="M87" s="232"/>
      <c r="N87" s="232"/>
      <c r="O87" s="232"/>
      <c r="P87" s="232"/>
      <c r="Q87" s="232"/>
    </row>
    <row r="88" spans="1:17" ht="30" customHeight="1">
      <c r="A88" s="178" t="s">
        <v>483</v>
      </c>
      <c r="B88" s="587" t="s">
        <v>484</v>
      </c>
      <c r="C88" s="433"/>
      <c r="D88" s="352">
        <f t="shared" si="17"/>
        <v>0</v>
      </c>
      <c r="E88" s="460"/>
      <c r="F88" s="288"/>
      <c r="G88" s="566"/>
      <c r="H88" s="232"/>
      <c r="I88" s="232"/>
      <c r="J88" s="232"/>
      <c r="K88" s="232"/>
      <c r="L88" s="232"/>
      <c r="M88" s="238"/>
      <c r="N88" s="238"/>
      <c r="O88" s="238"/>
      <c r="P88" s="238"/>
      <c r="Q88" s="238"/>
    </row>
    <row r="89" spans="1:17" ht="20.100000000000001" customHeight="1">
      <c r="A89" s="178" t="s">
        <v>485</v>
      </c>
      <c r="B89" s="587" t="s">
        <v>486</v>
      </c>
      <c r="C89" s="448"/>
      <c r="D89" s="352">
        <f t="shared" ref="D89:D90" si="18">IF(AND(OR(H89=I89,I89="",I89=0),OR(H89=J89,J89="",J89=0),OR(H89=K89,K89="",K89=0),OR(H89=L89,L89="",L89=0),OR(H89=M89,M89="",M89=0),OR(H89=N89,N89="",N89=0),OR(H89=O89,O89="",O89=0),OR(H89=P89,P89="",P89=0),OR(H89=Q89,Q89="",Q89=0)),H89,"Mix")</f>
        <v>0</v>
      </c>
      <c r="E89" s="460"/>
      <c r="F89" s="439"/>
      <c r="G89" s="565"/>
      <c r="H89" s="232"/>
      <c r="I89" s="232"/>
      <c r="J89" s="232"/>
      <c r="K89" s="232"/>
      <c r="L89" s="232"/>
      <c r="M89" s="238"/>
      <c r="N89" s="238"/>
      <c r="O89" s="238"/>
      <c r="P89" s="238"/>
      <c r="Q89" s="238"/>
    </row>
    <row r="90" spans="1:17" ht="30" customHeight="1">
      <c r="A90" s="178" t="s">
        <v>487</v>
      </c>
      <c r="B90" s="587" t="s">
        <v>488</v>
      </c>
      <c r="C90" s="448"/>
      <c r="D90" s="352">
        <f t="shared" si="18"/>
        <v>0</v>
      </c>
      <c r="E90" s="460"/>
      <c r="F90" s="439"/>
      <c r="G90" s="565"/>
      <c r="H90" s="232"/>
      <c r="I90" s="232"/>
      <c r="J90" s="232"/>
      <c r="K90" s="232"/>
      <c r="L90" s="232"/>
      <c r="M90" s="238"/>
      <c r="N90" s="238"/>
      <c r="O90" s="238"/>
      <c r="P90" s="238"/>
      <c r="Q90" s="238"/>
    </row>
    <row r="91" spans="1:17" ht="75" customHeight="1">
      <c r="A91" s="121" t="s">
        <v>489</v>
      </c>
      <c r="B91" s="587" t="s">
        <v>490</v>
      </c>
      <c r="C91" s="448" t="s">
        <v>491</v>
      </c>
      <c r="D91" s="352">
        <f>IF(AND(OR(H91=I91,I91="",I91=0),OR(H91=J91,J91="",J91=0),OR(H91=K91,K91="",K91=0),OR(H91=L91,L91="",L91=0),OR(H91=M91,M91="",M91=0),OR(H91=N91,N91="",N91=0),OR(H91=O91,O91="",O91=0),OR(H91=P91,P91="",P91=0),OR(H91=Q91,Q91="",Q91=0)),H91,"Mix")</f>
        <v>0</v>
      </c>
      <c r="E91" s="460"/>
      <c r="F91" s="288"/>
      <c r="G91" s="566"/>
      <c r="H91" s="234"/>
      <c r="I91" s="234"/>
      <c r="J91" s="234"/>
      <c r="K91" s="234"/>
      <c r="L91" s="234"/>
      <c r="M91" s="240"/>
      <c r="N91" s="240"/>
      <c r="O91" s="240"/>
      <c r="P91" s="240"/>
      <c r="Q91" s="240"/>
    </row>
    <row r="92" spans="1:17" ht="45" customHeight="1">
      <c r="A92" s="178" t="s">
        <v>492</v>
      </c>
      <c r="B92" s="587" t="s">
        <v>493</v>
      </c>
      <c r="C92" s="433"/>
      <c r="D92" s="352">
        <f>IF(AND(OR(H92=I92,I92="",I92=0),OR(H92=J92,J92="",J92=0),OR(H92=K92,K92="",K92=0),OR(H92=L92,L92="",L92=0),OR(H92=M92,M92="",M92=0),OR(H92=N92,N92="",N92=0),OR(H92=O92,O92="",O92=0),OR(H92=P92,P92="",P92=0),OR(H92=Q92,Q92="",Q92=0)),H92,"Mix")</f>
        <v>0</v>
      </c>
      <c r="E92" s="460"/>
      <c r="F92" s="288"/>
      <c r="G92" s="566"/>
      <c r="H92" s="234"/>
      <c r="I92" s="234"/>
      <c r="J92" s="234"/>
      <c r="K92" s="234"/>
      <c r="L92" s="234"/>
      <c r="M92" s="240"/>
      <c r="N92" s="240"/>
      <c r="O92" s="240"/>
      <c r="P92" s="240"/>
      <c r="Q92" s="240"/>
    </row>
    <row r="93" spans="1:17" ht="30" customHeight="1">
      <c r="A93" s="108" t="s">
        <v>494</v>
      </c>
      <c r="B93" s="110" t="s">
        <v>495</v>
      </c>
      <c r="C93" s="481"/>
      <c r="D93" s="352">
        <f t="shared" ref="D93" si="19">IF(AND(OR(H93=I93,I93="",I93=0),OR(H93=J93,J93="",J93=0),OR(H93=K93,K93="",K93=0),OR(H93=L93,L93="",L93=0),OR(H93=M93,M93="",M93=0),OR(H93=N93,N93="",N93=0),OR(H93=O93,O93="",O93=0),OR(H93=P93,P93="",P93=0),OR(H93=Q93,Q93="",Q93=0)),H93,"Mix")</f>
        <v>0</v>
      </c>
      <c r="E93" s="480"/>
      <c r="F93" s="482"/>
      <c r="G93" s="566"/>
      <c r="H93" s="231"/>
      <c r="I93" s="231"/>
      <c r="J93" s="231"/>
      <c r="K93" s="231"/>
      <c r="L93" s="231"/>
      <c r="M93" s="239"/>
      <c r="N93" s="239"/>
      <c r="O93" s="239"/>
      <c r="P93" s="239"/>
      <c r="Q93" s="239"/>
    </row>
    <row r="94" spans="1:17" ht="15" customHeight="1">
      <c r="A94" s="45">
        <v>3.5</v>
      </c>
      <c r="B94" s="44" t="s">
        <v>496</v>
      </c>
      <c r="C94" s="445"/>
      <c r="D94" s="438"/>
      <c r="E94" s="464"/>
      <c r="F94" s="439"/>
      <c r="G94" s="565"/>
      <c r="H94" s="490"/>
      <c r="I94" s="490"/>
      <c r="J94" s="490"/>
      <c r="K94" s="490"/>
      <c r="L94" s="490"/>
      <c r="M94" s="490"/>
      <c r="N94" s="490"/>
      <c r="O94" s="490"/>
      <c r="P94" s="490"/>
      <c r="Q94" s="490"/>
    </row>
    <row r="95" spans="1:17" ht="165" customHeight="1">
      <c r="A95" s="178">
        <v>3.5</v>
      </c>
      <c r="B95" s="587" t="s">
        <v>497</v>
      </c>
      <c r="C95" s="448"/>
      <c r="D95" s="352">
        <f t="shared" ref="D95" si="20">IF(AND(OR(H95=I95,I95="",I95=0),OR(H95=J95,J95="",J95=0),OR(H95=K95,K95="",K95=0),OR(H95=L95,L95="",L95=0),OR(H95=M95,M95="",M95=0),OR(H95=N95,N95="",N95=0),OR(H95=O95,O95="",O95=0),OR(H95=P95,P95="",P95=0),OR(H95=Q95,Q95="",Q95=0)),H95,"Mix")</f>
        <v>0</v>
      </c>
      <c r="E95" s="460"/>
      <c r="F95" s="439"/>
      <c r="G95" s="565"/>
      <c r="H95" s="232"/>
      <c r="I95" s="232"/>
      <c r="J95" s="232"/>
      <c r="K95" s="232"/>
      <c r="L95" s="232"/>
      <c r="M95" s="238"/>
      <c r="N95" s="238"/>
      <c r="O95" s="238"/>
      <c r="P95" s="238"/>
      <c r="Q95" s="238"/>
    </row>
    <row r="96" spans="1:17" ht="15" customHeight="1">
      <c r="A96" s="45">
        <v>3.6</v>
      </c>
      <c r="B96" s="44" t="s">
        <v>498</v>
      </c>
      <c r="C96" s="456"/>
      <c r="D96" s="438"/>
      <c r="E96" s="464"/>
      <c r="F96" s="439"/>
      <c r="G96" s="565"/>
      <c r="H96" s="43"/>
      <c r="I96" s="43"/>
      <c r="J96" s="43"/>
      <c r="K96" s="43"/>
      <c r="L96" s="43"/>
      <c r="M96" s="43"/>
      <c r="N96" s="43"/>
      <c r="O96" s="43"/>
      <c r="P96" s="43"/>
      <c r="Q96" s="43"/>
    </row>
    <row r="97" spans="1:17" ht="105" customHeight="1">
      <c r="A97" s="123">
        <v>3.6</v>
      </c>
      <c r="B97" s="46" t="s">
        <v>499</v>
      </c>
      <c r="C97" s="448"/>
      <c r="D97" s="352">
        <f t="shared" ref="D97" si="21">IF(AND(OR(H97=I97,I97="",I97=0),OR(H97=J97,J97="",J97=0),OR(H97=K97,K97="",K97=0),OR(H97=L97,L97="",L97=0),OR(H97=M97,M97="",M97=0),OR(H97=N97,N97="",N97=0),OR(H97=O97,O97="",O97=0),OR(H97=P97,P97="",P97=0),OR(H97=Q97,Q97="",Q97=0)),H97,"Mix")</f>
        <v>0</v>
      </c>
      <c r="E97" s="460"/>
      <c r="F97" s="288"/>
      <c r="G97" s="566"/>
      <c r="H97" s="234"/>
      <c r="I97" s="234"/>
      <c r="J97" s="234"/>
      <c r="K97" s="234"/>
      <c r="L97" s="234"/>
      <c r="M97" s="240"/>
      <c r="N97" s="240"/>
      <c r="O97" s="240"/>
      <c r="P97" s="240"/>
      <c r="Q97" s="240"/>
    </row>
    <row r="98" spans="1:17" s="15" customFormat="1" ht="15" customHeight="1">
      <c r="A98" s="100">
        <v>4</v>
      </c>
      <c r="B98" s="86" t="s">
        <v>500</v>
      </c>
      <c r="C98" s="494"/>
      <c r="D98" s="88"/>
      <c r="E98" s="88"/>
      <c r="F98" s="288"/>
      <c r="G98" s="565"/>
      <c r="H98" s="101"/>
      <c r="I98" s="102"/>
      <c r="J98" s="102"/>
      <c r="K98" s="102"/>
      <c r="L98" s="102"/>
      <c r="M98" s="102"/>
      <c r="N98" s="102"/>
      <c r="O98" s="102"/>
      <c r="P98" s="102"/>
      <c r="Q98" s="102"/>
    </row>
    <row r="99" spans="1:17" ht="15" customHeight="1">
      <c r="A99" s="45">
        <v>4.0999999999999996</v>
      </c>
      <c r="B99" s="125" t="s">
        <v>501</v>
      </c>
      <c r="C99" s="456"/>
      <c r="D99" s="438"/>
      <c r="E99" s="464"/>
      <c r="F99" s="439"/>
      <c r="G99" s="565"/>
      <c r="H99" s="43"/>
      <c r="I99" s="495"/>
      <c r="J99" s="495"/>
      <c r="K99" s="495"/>
      <c r="L99" s="495"/>
      <c r="M99" s="495"/>
      <c r="N99" s="495"/>
      <c r="O99" s="495"/>
      <c r="P99" s="495"/>
      <c r="Q99" s="495"/>
    </row>
    <row r="100" spans="1:17" s="15" customFormat="1" ht="30" customHeight="1">
      <c r="A100" s="47" t="s">
        <v>502</v>
      </c>
      <c r="B100" s="34" t="s">
        <v>503</v>
      </c>
      <c r="C100" s="496" t="s">
        <v>504</v>
      </c>
      <c r="D100" s="352">
        <f t="shared" ref="D100:D104" si="22">IF(AND(OR(H100=I100,I100="",I100=0),OR(H100=J100,J100="",J100=0),OR(H100=K100,K100="",K100=0),OR(H100=L100,L100="",L100=0),OR(H100=M100,M100="",M100=0),OR(H100=N100,N100="",N100=0),OR(H100=O100,O100="",O100=0),OR(H100=P100,P100="",P100=0),OR(H100=Q100,Q100="",Q100=0)),H100,"Mix")</f>
        <v>0</v>
      </c>
      <c r="E100" s="379"/>
      <c r="F100" s="439"/>
      <c r="G100" s="565"/>
      <c r="H100" s="236"/>
      <c r="I100" s="236"/>
      <c r="J100" s="236"/>
      <c r="K100" s="236"/>
      <c r="L100" s="236"/>
      <c r="M100" s="236"/>
      <c r="N100" s="236"/>
      <c r="O100" s="236"/>
      <c r="P100" s="236"/>
      <c r="Q100" s="236"/>
    </row>
    <row r="101" spans="1:17" s="15" customFormat="1" ht="30" customHeight="1">
      <c r="A101" s="47" t="s">
        <v>505</v>
      </c>
      <c r="B101" s="34" t="s">
        <v>506</v>
      </c>
      <c r="C101" s="496" t="s">
        <v>507</v>
      </c>
      <c r="D101" s="352">
        <f t="shared" si="22"/>
        <v>0</v>
      </c>
      <c r="E101" s="379"/>
      <c r="F101" s="439"/>
      <c r="G101" s="565"/>
      <c r="H101" s="236"/>
      <c r="I101" s="236"/>
      <c r="J101" s="236"/>
      <c r="K101" s="236"/>
      <c r="L101" s="236"/>
      <c r="M101" s="236"/>
      <c r="N101" s="236"/>
      <c r="O101" s="236"/>
      <c r="P101" s="236"/>
      <c r="Q101" s="236"/>
    </row>
    <row r="102" spans="1:17" s="15" customFormat="1" ht="30" customHeight="1">
      <c r="A102" s="47" t="s">
        <v>351</v>
      </c>
      <c r="B102" s="34" t="s">
        <v>508</v>
      </c>
      <c r="C102" s="582"/>
      <c r="D102" s="352">
        <f t="shared" si="22"/>
        <v>0</v>
      </c>
      <c r="E102" s="379"/>
      <c r="F102" s="439"/>
      <c r="G102" s="565"/>
      <c r="H102" s="236"/>
      <c r="I102" s="236"/>
      <c r="J102" s="236"/>
      <c r="K102" s="236"/>
      <c r="L102" s="236"/>
      <c r="M102" s="236"/>
      <c r="N102" s="236"/>
      <c r="O102" s="236"/>
      <c r="P102" s="236"/>
      <c r="Q102" s="236"/>
    </row>
    <row r="103" spans="1:17" s="15" customFormat="1" ht="30" customHeight="1">
      <c r="A103" s="47" t="s">
        <v>351</v>
      </c>
      <c r="B103" s="34" t="s">
        <v>509</v>
      </c>
      <c r="C103" s="712" t="s">
        <v>510</v>
      </c>
      <c r="D103" s="352">
        <f t="shared" si="22"/>
        <v>0</v>
      </c>
      <c r="E103" s="379"/>
      <c r="F103" s="439" t="s">
        <v>51</v>
      </c>
      <c r="G103" s="565"/>
      <c r="H103" s="236"/>
      <c r="I103" s="236"/>
      <c r="J103" s="236"/>
      <c r="K103" s="236"/>
      <c r="L103" s="236"/>
      <c r="M103" s="236"/>
      <c r="N103" s="236"/>
      <c r="O103" s="236"/>
      <c r="P103" s="236"/>
      <c r="Q103" s="236"/>
    </row>
    <row r="104" spans="1:17" s="15" customFormat="1" ht="30" customHeight="1">
      <c r="A104" s="47" t="s">
        <v>351</v>
      </c>
      <c r="B104" s="34" t="s">
        <v>511</v>
      </c>
      <c r="C104" s="713"/>
      <c r="D104" s="352">
        <f t="shared" si="22"/>
        <v>0</v>
      </c>
      <c r="E104" s="379"/>
      <c r="F104" s="439"/>
      <c r="G104" s="565"/>
      <c r="H104" s="237"/>
      <c r="I104" s="237"/>
      <c r="J104" s="237"/>
      <c r="K104" s="237"/>
      <c r="L104" s="237"/>
      <c r="M104" s="237"/>
      <c r="N104" s="237"/>
      <c r="O104" s="237"/>
      <c r="P104" s="237"/>
      <c r="Q104" s="237"/>
    </row>
    <row r="105" spans="1:17" ht="30" customHeight="1">
      <c r="A105" s="108" t="s">
        <v>512</v>
      </c>
      <c r="B105" s="110" t="s">
        <v>513</v>
      </c>
      <c r="C105" s="497" t="s">
        <v>514</v>
      </c>
      <c r="D105" s="352">
        <f t="shared" ref="D105" si="23">IF(AND(OR(H105=I105,I105="",I105=0),OR(H105=J105,J105="",J105=0),OR(H105=K105,K105="",K105=0),OR(H105=L105,L105="",L105=0),OR(H105=M105,M105="",M105=0),OR(H105=N105,N105="",N105=0),OR(H105=O105,O105="",O105=0),OR(H105=P105,P105="",P105=0),OR(H105=Q105,Q105="",Q105=0)),H105,"Mix")</f>
        <v>0</v>
      </c>
      <c r="E105" s="480"/>
      <c r="F105" s="482"/>
      <c r="G105" s="566"/>
      <c r="H105" s="231"/>
      <c r="I105" s="231"/>
      <c r="J105" s="231"/>
      <c r="K105" s="231"/>
      <c r="L105" s="231"/>
      <c r="M105" s="239"/>
      <c r="N105" s="239"/>
      <c r="O105" s="239"/>
      <c r="P105" s="239"/>
      <c r="Q105" s="239"/>
    </row>
    <row r="106" spans="1:17" ht="15" customHeight="1">
      <c r="A106" s="135">
        <v>4.2</v>
      </c>
      <c r="B106" s="136" t="s">
        <v>515</v>
      </c>
      <c r="C106" s="489"/>
      <c r="D106" s="463"/>
      <c r="E106" s="464"/>
      <c r="F106" s="439"/>
      <c r="G106" s="565"/>
      <c r="H106" s="43"/>
      <c r="I106" s="495"/>
      <c r="J106" s="495"/>
      <c r="K106" s="495"/>
      <c r="L106" s="495"/>
      <c r="M106" s="495"/>
      <c r="N106" s="495"/>
      <c r="O106" s="495"/>
      <c r="P106" s="495"/>
      <c r="Q106" s="495"/>
    </row>
    <row r="107" spans="1:17" s="15" customFormat="1" ht="30" customHeight="1">
      <c r="A107" s="198" t="s">
        <v>516</v>
      </c>
      <c r="B107" s="34" t="s">
        <v>517</v>
      </c>
      <c r="C107" s="461" t="s">
        <v>518</v>
      </c>
      <c r="D107" s="352">
        <f t="shared" ref="D107:D108" si="24">IF(AND(OR(H107=I107,I107="",I107=0),OR(H107=J107,J107="",J107=0),OR(H107=K107,K107="",K107=0),OR(H107=L107,L107="",L107=0),OR(H107=M107,M107="",M107=0),OR(H107=N107,N107="",N107=0),OR(H107=O107,O107="",O107=0),OR(H107=P107,P107="",P107=0),OR(H107=Q107,Q107="",Q107=0)),H107,"Mix")</f>
        <v>0</v>
      </c>
      <c r="E107" s="379"/>
      <c r="F107" s="439"/>
      <c r="G107" s="565"/>
      <c r="H107" s="236"/>
      <c r="I107" s="236"/>
      <c r="J107" s="236"/>
      <c r="K107" s="236"/>
      <c r="L107" s="236"/>
      <c r="M107" s="236"/>
      <c r="N107" s="236"/>
      <c r="O107" s="236"/>
      <c r="P107" s="236"/>
      <c r="Q107" s="236"/>
    </row>
    <row r="108" spans="1:17" s="15" customFormat="1" ht="30" customHeight="1">
      <c r="A108" s="190" t="s">
        <v>519</v>
      </c>
      <c r="B108" s="34" t="s">
        <v>520</v>
      </c>
      <c r="C108" s="448" t="s">
        <v>373</v>
      </c>
      <c r="D108" s="352">
        <f t="shared" si="24"/>
        <v>0</v>
      </c>
      <c r="E108" s="379"/>
      <c r="F108" s="439"/>
      <c r="G108" s="565"/>
      <c r="H108" s="236"/>
      <c r="I108" s="236"/>
      <c r="J108" s="236"/>
      <c r="K108" s="236"/>
      <c r="L108" s="236"/>
      <c r="M108" s="236"/>
      <c r="N108" s="236"/>
      <c r="O108" s="236"/>
      <c r="P108" s="236"/>
      <c r="Q108" s="236"/>
    </row>
    <row r="109" spans="1:17" ht="15" customHeight="1">
      <c r="A109" s="47" t="s">
        <v>351</v>
      </c>
      <c r="B109" s="49" t="s">
        <v>521</v>
      </c>
      <c r="C109" s="498"/>
      <c r="D109" s="352">
        <f>IF(AND(OR(H109=I109,I109="",I109=0),OR(H109=J109,J109="",J109=0),OR(H109=K109,K109="",K109=0),OR(H109=L109,L109="",L109=0),OR(H109=M109,M109="",M109=0),OR(H109=N109,N109="",N109=0),OR(H109=O109,O109="",O109=0),OR(H109=P109,P109="",P109=0),OR(H109=Q109,Q109="",Q109=0)),H109,"Mix")</f>
        <v>0</v>
      </c>
      <c r="E109" s="460"/>
      <c r="F109" s="439" t="s">
        <v>51</v>
      </c>
      <c r="G109" s="565"/>
      <c r="H109" s="232"/>
      <c r="I109" s="232"/>
      <c r="J109" s="232"/>
      <c r="K109" s="232"/>
      <c r="L109" s="232"/>
      <c r="M109" s="232"/>
      <c r="N109" s="232"/>
      <c r="O109" s="232"/>
      <c r="P109" s="232"/>
      <c r="Q109" s="232"/>
    </row>
    <row r="110" spans="1:17" ht="15" customHeight="1">
      <c r="A110" s="47" t="s">
        <v>351</v>
      </c>
      <c r="B110" s="46" t="s">
        <v>522</v>
      </c>
      <c r="C110" s="448"/>
      <c r="D110" s="352">
        <f>IF(AND(OR(H110=I110,I110="",I110=0),OR(H110=J110,J110="",J110=0),OR(H110=K110,K110="",K110=0),OR(H110=L110,L110="",L110=0),OR(H110=M110,M110="",M110=0),OR(H110=N110,N110="",N110=0),OR(H110=O110,O110="",O110=0),OR(H110=P110,P110="",P110=0),OR(H110=Q110,Q110="",Q110=0)),H110,"Mix")</f>
        <v>0</v>
      </c>
      <c r="E110" s="460"/>
      <c r="F110" s="439" t="s">
        <v>51</v>
      </c>
      <c r="G110" s="565"/>
      <c r="H110" s="232"/>
      <c r="I110" s="232"/>
      <c r="J110" s="232"/>
      <c r="K110" s="232"/>
      <c r="L110" s="232"/>
      <c r="M110" s="232"/>
      <c r="N110" s="232"/>
      <c r="O110" s="232"/>
      <c r="P110" s="232"/>
      <c r="Q110" s="232"/>
    </row>
    <row r="111" spans="1:17" ht="15" customHeight="1">
      <c r="A111" s="47" t="s">
        <v>351</v>
      </c>
      <c r="B111" s="46" t="s">
        <v>523</v>
      </c>
      <c r="C111" s="448"/>
      <c r="D111" s="352">
        <f>IF(AND(OR(H111=I111,I111="",I111=0),OR(H111=J111,J111="",J111=0),OR(H111=K111,K111="",K111=0),OR(H111=L111,L111="",L111=0),OR(H111=M111,M111="",M111=0),OR(H111=N111,N111="",N111=0),OR(H111=O111,O111="",O111=0),OR(H111=P111,P111="",P111=0),OR(H111=Q111,Q111="",Q111=0)),H111,"Mix")</f>
        <v>0</v>
      </c>
      <c r="E111" s="460"/>
      <c r="F111" s="439" t="s">
        <v>51</v>
      </c>
      <c r="G111" s="565"/>
      <c r="H111" s="232"/>
      <c r="I111" s="232"/>
      <c r="J111" s="232"/>
      <c r="K111" s="232"/>
      <c r="L111" s="232"/>
      <c r="M111" s="232"/>
      <c r="N111" s="232"/>
      <c r="O111" s="232"/>
      <c r="P111" s="232"/>
      <c r="Q111" s="232"/>
    </row>
    <row r="112" spans="1:17" s="15" customFormat="1" ht="30" customHeight="1">
      <c r="A112" s="108" t="s">
        <v>524</v>
      </c>
      <c r="B112" s="110" t="s">
        <v>525</v>
      </c>
      <c r="C112" s="499"/>
      <c r="D112" s="352">
        <f>IF(AND(OR(H112=I112,I112="",I112=0),OR(H112=J112,J112="",J112=0),OR(H112=K112,K112="",K112=0),OR(H112=L112,L112="",L112=0),OR(H112=M112,M112="",M112=0),OR(H112=N112,N112="",N112=0),OR(H112=O112,O112="",O112=0),OR(H112=P112,P112="",P112=0),OR(H112=Q112,Q112="",Q112=0)),H112,"Mix")</f>
        <v>0</v>
      </c>
      <c r="E112" s="379"/>
      <c r="F112" s="439"/>
      <c r="G112" s="565"/>
      <c r="H112" s="231"/>
      <c r="I112" s="231"/>
      <c r="J112" s="231"/>
      <c r="K112" s="231"/>
      <c r="L112" s="231"/>
      <c r="M112" s="239"/>
      <c r="N112" s="239"/>
      <c r="O112" s="239"/>
      <c r="P112" s="239"/>
      <c r="Q112" s="239"/>
    </row>
    <row r="113" spans="1:17" ht="15" customHeight="1">
      <c r="A113" s="135">
        <v>4.3</v>
      </c>
      <c r="B113" s="136" t="s">
        <v>526</v>
      </c>
      <c r="C113" s="500"/>
      <c r="D113" s="463"/>
      <c r="E113" s="464"/>
      <c r="F113" s="439"/>
      <c r="G113" s="565"/>
      <c r="H113" s="43"/>
      <c r="I113" s="495"/>
      <c r="J113" s="495"/>
      <c r="K113" s="495"/>
      <c r="L113" s="495"/>
      <c r="M113" s="495"/>
      <c r="N113" s="495"/>
      <c r="O113" s="495"/>
      <c r="P113" s="495"/>
      <c r="Q113" s="495"/>
    </row>
    <row r="114" spans="1:17" s="15" customFormat="1" ht="30" customHeight="1">
      <c r="A114" s="198" t="s">
        <v>527</v>
      </c>
      <c r="B114" s="34" t="s">
        <v>528</v>
      </c>
      <c r="C114" s="450" t="s">
        <v>529</v>
      </c>
      <c r="D114" s="352">
        <f t="shared" ref="D114:D116" si="25">IF(AND(OR(H114=I114,I114="",I114=0),OR(H114=J114,J114="",J114=0),OR(H114=K114,K114="",K114=0),OR(H114=L114,L114="",L114=0),OR(H114=M114,M114="",M114=0),OR(H114=N114,N114="",N114=0),OR(H114=O114,O114="",O114=0),OR(H114=P114,P114="",P114=0),OR(H114=Q114,Q114="",Q114=0)),H114,"Mix")</f>
        <v>0</v>
      </c>
      <c r="E114" s="379"/>
      <c r="F114" s="439" t="s">
        <v>51</v>
      </c>
      <c r="G114" s="565"/>
      <c r="H114" s="236"/>
      <c r="I114" s="236"/>
      <c r="J114" s="236"/>
      <c r="K114" s="236"/>
      <c r="L114" s="236"/>
      <c r="M114" s="236"/>
      <c r="N114" s="236"/>
      <c r="O114" s="236"/>
      <c r="P114" s="236"/>
      <c r="Q114" s="236"/>
    </row>
    <row r="115" spans="1:17" s="15" customFormat="1" ht="30" customHeight="1">
      <c r="A115" s="198" t="s">
        <v>530</v>
      </c>
      <c r="B115" s="34" t="s">
        <v>531</v>
      </c>
      <c r="C115" s="450" t="s">
        <v>529</v>
      </c>
      <c r="D115" s="352">
        <f t="shared" si="25"/>
        <v>0</v>
      </c>
      <c r="E115" s="379"/>
      <c r="F115" s="439"/>
      <c r="G115" s="565"/>
      <c r="H115" s="236"/>
      <c r="I115" s="236"/>
      <c r="J115" s="236"/>
      <c r="K115" s="236"/>
      <c r="L115" s="236"/>
      <c r="M115" s="236"/>
      <c r="N115" s="236"/>
      <c r="O115" s="236"/>
      <c r="P115" s="236"/>
      <c r="Q115" s="236"/>
    </row>
    <row r="116" spans="1:17" s="15" customFormat="1" ht="45" customHeight="1">
      <c r="A116" s="198" t="s">
        <v>532</v>
      </c>
      <c r="B116" s="34" t="s">
        <v>533</v>
      </c>
      <c r="C116" s="450" t="s">
        <v>534</v>
      </c>
      <c r="D116" s="352">
        <f t="shared" si="25"/>
        <v>0</v>
      </c>
      <c r="E116" s="379"/>
      <c r="F116" s="439" t="s">
        <v>51</v>
      </c>
      <c r="G116" s="565"/>
      <c r="H116" s="236"/>
      <c r="I116" s="236"/>
      <c r="J116" s="236"/>
      <c r="K116" s="236"/>
      <c r="L116" s="236"/>
      <c r="M116" s="236"/>
      <c r="N116" s="236"/>
      <c r="O116" s="236"/>
      <c r="P116" s="236"/>
      <c r="Q116" s="236"/>
    </row>
    <row r="117" spans="1:17" ht="30" customHeight="1">
      <c r="A117" s="108" t="s">
        <v>535</v>
      </c>
      <c r="B117" s="110" t="s">
        <v>536</v>
      </c>
      <c r="C117" s="481"/>
      <c r="D117" s="352">
        <f t="shared" ref="D117:D121" si="26">IF(AND(OR(H117=I117,I117="",I117=0),OR(H117=J117,J117="",J117=0),OR(H117=K117,K117="",K117=0),OR(H117=L117,L117="",L117=0),OR(H117=M117,M117="",M117=0),OR(H117=N117,N117="",N117=0),OR(H117=O117,O117="",O117=0),OR(H117=P117,P117="",P117=0),OR(H117=Q117,Q117="",Q117=0)),H117,"Mix")</f>
        <v>0</v>
      </c>
      <c r="E117" s="480"/>
      <c r="F117" s="482"/>
      <c r="G117" s="566"/>
      <c r="H117" s="231"/>
      <c r="I117" s="231"/>
      <c r="J117" s="231"/>
      <c r="K117" s="231"/>
      <c r="L117" s="231"/>
      <c r="M117" s="239"/>
      <c r="N117" s="239"/>
      <c r="O117" s="239"/>
      <c r="P117" s="239"/>
      <c r="Q117" s="239"/>
    </row>
    <row r="118" spans="1:17" ht="15" customHeight="1">
      <c r="A118" s="135">
        <v>4.4000000000000004</v>
      </c>
      <c r="B118" s="51" t="s">
        <v>537</v>
      </c>
      <c r="C118" s="489"/>
      <c r="D118" s="463"/>
      <c r="E118" s="464"/>
      <c r="F118" s="439"/>
      <c r="G118" s="565"/>
      <c r="H118" s="43"/>
      <c r="I118" s="495"/>
      <c r="J118" s="495"/>
      <c r="K118" s="495"/>
      <c r="L118" s="495"/>
      <c r="M118" s="495"/>
      <c r="N118" s="495"/>
      <c r="O118" s="495"/>
      <c r="P118" s="495"/>
      <c r="Q118" s="495"/>
    </row>
    <row r="119" spans="1:17" s="15" customFormat="1" ht="30" customHeight="1">
      <c r="A119" s="47" t="s">
        <v>538</v>
      </c>
      <c r="B119" s="34" t="s">
        <v>539</v>
      </c>
      <c r="C119" s="467"/>
      <c r="D119" s="352">
        <f t="shared" si="26"/>
        <v>0</v>
      </c>
      <c r="E119" s="379"/>
      <c r="F119" s="439"/>
      <c r="G119" s="565"/>
      <c r="H119" s="236"/>
      <c r="I119" s="236"/>
      <c r="J119" s="236"/>
      <c r="K119" s="236"/>
      <c r="L119" s="236"/>
      <c r="M119" s="236"/>
      <c r="N119" s="236"/>
      <c r="O119" s="236"/>
      <c r="P119" s="236"/>
      <c r="Q119" s="236"/>
    </row>
    <row r="120" spans="1:17" s="15" customFormat="1" ht="45" customHeight="1">
      <c r="A120" s="47" t="s">
        <v>540</v>
      </c>
      <c r="B120" s="34" t="s">
        <v>541</v>
      </c>
      <c r="C120" s="433" t="s">
        <v>542</v>
      </c>
      <c r="D120" s="352">
        <f t="shared" si="26"/>
        <v>0</v>
      </c>
      <c r="E120" s="379"/>
      <c r="F120" s="439"/>
      <c r="G120" s="565"/>
      <c r="H120" s="236"/>
      <c r="I120" s="236"/>
      <c r="J120" s="236"/>
      <c r="K120" s="236"/>
      <c r="L120" s="236"/>
      <c r="M120" s="236"/>
      <c r="N120" s="236"/>
      <c r="O120" s="236"/>
      <c r="P120" s="236"/>
      <c r="Q120" s="236"/>
    </row>
    <row r="121" spans="1:17" s="15" customFormat="1" ht="30" customHeight="1">
      <c r="A121" s="47" t="s">
        <v>543</v>
      </c>
      <c r="B121" s="34" t="s">
        <v>544</v>
      </c>
      <c r="C121" s="467"/>
      <c r="D121" s="352">
        <f t="shared" si="26"/>
        <v>0</v>
      </c>
      <c r="E121" s="379"/>
      <c r="F121" s="439"/>
      <c r="G121" s="565"/>
      <c r="H121" s="231"/>
      <c r="I121" s="231"/>
      <c r="J121" s="231"/>
      <c r="K121" s="231"/>
      <c r="L121" s="231"/>
      <c r="M121" s="239"/>
      <c r="N121" s="239"/>
      <c r="O121" s="239"/>
      <c r="P121" s="239"/>
      <c r="Q121" s="239"/>
    </row>
    <row r="122" spans="1:17" ht="30" customHeight="1">
      <c r="A122" s="108" t="s">
        <v>545</v>
      </c>
      <c r="B122" s="110" t="s">
        <v>546</v>
      </c>
      <c r="C122" s="481"/>
      <c r="D122" s="352">
        <f t="shared" ref="D122" si="27">IF(AND(OR(H122=I122,I122="",I122=0),OR(H122=J122,J122="",J122=0),OR(H122=K122,K122="",K122=0),OR(H122=L122,L122="",L122=0),OR(H122=M122,M122="",M122=0),OR(H122=N122,N122="",N122=0),OR(H122=O122,O122="",O122=0),OR(H122=P122,P122="",P122=0),OR(H122=Q122,Q122="",Q122=0)),H122,"Mix")</f>
        <v>0</v>
      </c>
      <c r="E122" s="480"/>
      <c r="F122" s="482"/>
      <c r="G122" s="566"/>
      <c r="H122" s="231"/>
      <c r="I122" s="231"/>
      <c r="J122" s="231"/>
      <c r="K122" s="231"/>
      <c r="L122" s="231"/>
      <c r="M122" s="239"/>
      <c r="N122" s="239"/>
      <c r="O122" s="239"/>
      <c r="P122" s="239"/>
      <c r="Q122" s="239"/>
    </row>
    <row r="123" spans="1:17" ht="15" customHeight="1">
      <c r="A123" s="100">
        <v>5</v>
      </c>
      <c r="B123" s="86" t="s">
        <v>547</v>
      </c>
      <c r="C123" s="501"/>
      <c r="D123" s="453"/>
      <c r="E123" s="453"/>
      <c r="F123" s="439"/>
      <c r="G123" s="565"/>
      <c r="H123" s="101"/>
      <c r="I123" s="102"/>
      <c r="J123" s="102"/>
      <c r="K123" s="102"/>
      <c r="L123" s="102"/>
      <c r="M123" s="102"/>
      <c r="N123" s="102"/>
      <c r="O123" s="102"/>
      <c r="P123" s="102"/>
      <c r="Q123" s="102"/>
    </row>
    <row r="124" spans="1:17" ht="15" customHeight="1">
      <c r="A124" s="135">
        <v>5.0999999999999996</v>
      </c>
      <c r="B124" s="136" t="s">
        <v>548</v>
      </c>
      <c r="C124" s="500"/>
      <c r="D124" s="463"/>
      <c r="E124" s="464"/>
      <c r="F124" s="439"/>
      <c r="G124" s="565"/>
      <c r="H124" s="43"/>
      <c r="I124" s="495"/>
      <c r="J124" s="495"/>
      <c r="K124" s="495"/>
      <c r="L124" s="495"/>
      <c r="M124" s="495"/>
      <c r="N124" s="495"/>
      <c r="O124" s="495"/>
      <c r="P124" s="495"/>
      <c r="Q124" s="495"/>
    </row>
    <row r="125" spans="1:17" s="15" customFormat="1" ht="45" customHeight="1">
      <c r="A125" s="47" t="s">
        <v>549</v>
      </c>
      <c r="B125" s="34" t="s">
        <v>550</v>
      </c>
      <c r="C125" s="467"/>
      <c r="D125" s="352">
        <f t="shared" ref="D125:D128" si="28">IF(AND(OR(H125=I125,I125="",I125=0),OR(H125=J125,J125="",J125=0),OR(H125=K125,K125="",K125=0),OR(H125=L125,L125="",L125=0),OR(H125=M125,M125="",M125=0),OR(H125=N125,N125="",N125=0),OR(H125=O125,O125="",O125=0),OR(H125=P125,P125="",P125=0),OR(H125=Q125,Q125="",Q125=0)),H125,"Mix")</f>
        <v>0</v>
      </c>
      <c r="E125" s="379"/>
      <c r="F125" s="439" t="s">
        <v>51</v>
      </c>
      <c r="G125" s="565"/>
      <c r="H125" s="236"/>
      <c r="I125" s="236"/>
      <c r="J125" s="236"/>
      <c r="K125" s="236"/>
      <c r="L125" s="236"/>
      <c r="M125" s="236"/>
      <c r="N125" s="236"/>
      <c r="O125" s="236"/>
      <c r="P125" s="236"/>
      <c r="Q125" s="236"/>
    </row>
    <row r="126" spans="1:17" s="15" customFormat="1" ht="30" customHeight="1">
      <c r="A126" s="47" t="s">
        <v>551</v>
      </c>
      <c r="B126" s="34" t="s">
        <v>552</v>
      </c>
      <c r="C126" s="467"/>
      <c r="D126" s="352">
        <f t="shared" si="28"/>
        <v>0</v>
      </c>
      <c r="E126" s="379"/>
      <c r="F126" s="439" t="s">
        <v>51</v>
      </c>
      <c r="G126" s="565"/>
      <c r="H126" s="236"/>
      <c r="I126" s="236"/>
      <c r="J126" s="236"/>
      <c r="K126" s="236"/>
      <c r="L126" s="236"/>
      <c r="M126" s="236"/>
      <c r="N126" s="236"/>
      <c r="O126" s="236"/>
      <c r="P126" s="236"/>
      <c r="Q126" s="236"/>
    </row>
    <row r="127" spans="1:17" s="15" customFormat="1" ht="30" customHeight="1">
      <c r="A127" s="47" t="s">
        <v>553</v>
      </c>
      <c r="B127" s="34" t="s">
        <v>554</v>
      </c>
      <c r="C127" s="467"/>
      <c r="D127" s="352">
        <f t="shared" si="28"/>
        <v>0</v>
      </c>
      <c r="E127" s="379"/>
      <c r="F127" s="439"/>
      <c r="G127" s="565"/>
      <c r="H127" s="236"/>
      <c r="I127" s="236"/>
      <c r="J127" s="236"/>
      <c r="K127" s="236"/>
      <c r="L127" s="236"/>
      <c r="M127" s="236"/>
      <c r="N127" s="236"/>
      <c r="O127" s="236"/>
      <c r="P127" s="236"/>
      <c r="Q127" s="236"/>
    </row>
    <row r="128" spans="1:17" ht="30" customHeight="1">
      <c r="A128" s="108" t="s">
        <v>555</v>
      </c>
      <c r="B128" s="110" t="s">
        <v>556</v>
      </c>
      <c r="C128" s="481"/>
      <c r="D128" s="352">
        <f t="shared" si="28"/>
        <v>0</v>
      </c>
      <c r="E128" s="480"/>
      <c r="F128" s="482"/>
      <c r="G128" s="566"/>
      <c r="H128" s="232"/>
      <c r="I128" s="232"/>
      <c r="J128" s="232"/>
      <c r="K128" s="232"/>
      <c r="L128" s="232"/>
      <c r="M128" s="238"/>
      <c r="N128" s="238"/>
      <c r="O128" s="238"/>
      <c r="P128" s="238"/>
      <c r="Q128" s="238"/>
    </row>
    <row r="129" spans="1:17" ht="15" customHeight="1">
      <c r="A129" s="135">
        <v>5.2</v>
      </c>
      <c r="B129" s="136" t="s">
        <v>557</v>
      </c>
      <c r="C129" s="500"/>
      <c r="D129" s="463"/>
      <c r="E129" s="464"/>
      <c r="F129" s="439"/>
      <c r="G129" s="565"/>
      <c r="H129" s="43"/>
      <c r="I129" s="495"/>
      <c r="J129" s="495"/>
      <c r="K129" s="495"/>
      <c r="L129" s="495"/>
      <c r="M129" s="495"/>
      <c r="N129" s="495"/>
      <c r="O129" s="495"/>
      <c r="P129" s="495"/>
      <c r="Q129" s="495"/>
    </row>
    <row r="130" spans="1:17" s="15" customFormat="1" ht="30" customHeight="1">
      <c r="A130" s="47" t="s">
        <v>558</v>
      </c>
      <c r="B130" s="34" t="s">
        <v>559</v>
      </c>
      <c r="C130" s="467"/>
      <c r="D130" s="352">
        <f t="shared" ref="D130:D134" si="29">IF(AND(OR(H130=I130,I130="",I130=0),OR(H130=J130,J130="",J130=0),OR(H130=K130,K130="",K130=0),OR(H130=L130,L130="",L130=0),OR(H130=M130,M130="",M130=0),OR(H130=N130,N130="",N130=0),OR(H130=O130,O130="",O130=0),OR(H130=P130,P130="",P130=0),OR(H130=Q130,Q130="",Q130=0)),H130,"Mix")</f>
        <v>0</v>
      </c>
      <c r="E130" s="379"/>
      <c r="F130" s="439"/>
      <c r="G130" s="565"/>
      <c r="H130" s="236"/>
      <c r="I130" s="236"/>
      <c r="J130" s="236"/>
      <c r="K130" s="236"/>
      <c r="L130" s="236"/>
      <c r="M130" s="236"/>
      <c r="N130" s="236"/>
      <c r="O130" s="236"/>
      <c r="P130" s="236"/>
      <c r="Q130" s="236"/>
    </row>
    <row r="131" spans="1:17" s="15" customFormat="1" ht="45" customHeight="1">
      <c r="A131" s="47" t="s">
        <v>560</v>
      </c>
      <c r="B131" s="34" t="s">
        <v>561</v>
      </c>
      <c r="C131" s="467"/>
      <c r="D131" s="352">
        <f t="shared" si="29"/>
        <v>0</v>
      </c>
      <c r="E131" s="379"/>
      <c r="F131" s="439"/>
      <c r="G131" s="565"/>
      <c r="H131" s="236"/>
      <c r="I131" s="236"/>
      <c r="J131" s="236"/>
      <c r="K131" s="236"/>
      <c r="L131" s="236"/>
      <c r="M131" s="236"/>
      <c r="N131" s="236"/>
      <c r="O131" s="236"/>
      <c r="P131" s="236"/>
      <c r="Q131" s="236"/>
    </row>
    <row r="132" spans="1:17" s="15" customFormat="1" ht="60" customHeight="1">
      <c r="A132" s="47" t="s">
        <v>562</v>
      </c>
      <c r="B132" s="34" t="s">
        <v>563</v>
      </c>
      <c r="C132" s="467"/>
      <c r="D132" s="352">
        <f t="shared" si="29"/>
        <v>0</v>
      </c>
      <c r="E132" s="379"/>
      <c r="F132" s="439"/>
      <c r="G132" s="565"/>
      <c r="H132" s="232"/>
      <c r="I132" s="232"/>
      <c r="J132" s="232"/>
      <c r="K132" s="232"/>
      <c r="L132" s="232"/>
      <c r="M132" s="238"/>
      <c r="N132" s="238"/>
      <c r="O132" s="238"/>
      <c r="P132" s="238"/>
      <c r="Q132" s="238"/>
    </row>
    <row r="133" spans="1:17" s="15" customFormat="1" ht="30" customHeight="1">
      <c r="A133" s="47" t="s">
        <v>564</v>
      </c>
      <c r="B133" s="34" t="s">
        <v>565</v>
      </c>
      <c r="C133" s="496" t="s">
        <v>566</v>
      </c>
      <c r="D133" s="352">
        <f t="shared" ref="D133" si="30">IF(AND(OR(H133=I133,I133="",I133=0),OR(H133=J133,J133="",J133=0),OR(H133=K133,K133="",K133=0),OR(H133=L133,L133="",L133=0),OR(H133=M133,M133="",M133=0),OR(H133=N133,N133="",N133=0),OR(H133=O133,O133="",O133=0),OR(H133=P133,P133="",P133=0),OR(H133=Q133,Q133="",Q133=0)),H133,"Mix")</f>
        <v>0</v>
      </c>
      <c r="E133" s="379"/>
      <c r="F133" s="439"/>
      <c r="G133" s="565"/>
      <c r="H133" s="232"/>
      <c r="I133" s="232"/>
      <c r="J133" s="232"/>
      <c r="K133" s="232"/>
      <c r="L133" s="232"/>
      <c r="M133" s="238"/>
      <c r="N133" s="238"/>
      <c r="O133" s="238"/>
      <c r="P133" s="238"/>
      <c r="Q133" s="238"/>
    </row>
    <row r="134" spans="1:17" ht="30" customHeight="1">
      <c r="A134" s="108" t="s">
        <v>555</v>
      </c>
      <c r="B134" s="110" t="s">
        <v>556</v>
      </c>
      <c r="C134" s="481"/>
      <c r="D134" s="352">
        <f t="shared" si="29"/>
        <v>0</v>
      </c>
      <c r="E134" s="480"/>
      <c r="F134" s="482"/>
      <c r="G134" s="566"/>
      <c r="H134" s="232"/>
      <c r="I134" s="232"/>
      <c r="J134" s="232"/>
      <c r="K134" s="232"/>
      <c r="L134" s="232"/>
      <c r="M134" s="238"/>
      <c r="N134" s="238"/>
      <c r="O134" s="238"/>
      <c r="P134" s="238"/>
      <c r="Q134" s="238"/>
    </row>
    <row r="135" spans="1:17" ht="15" customHeight="1">
      <c r="A135" s="135">
        <v>5.3</v>
      </c>
      <c r="B135" s="136" t="s">
        <v>567</v>
      </c>
      <c r="C135" s="500"/>
      <c r="D135" s="463"/>
      <c r="E135" s="464"/>
      <c r="F135" s="439"/>
      <c r="G135" s="565"/>
      <c r="H135" s="43"/>
      <c r="I135" s="495"/>
      <c r="J135" s="495"/>
      <c r="K135" s="495"/>
      <c r="L135" s="495"/>
      <c r="M135" s="495"/>
      <c r="N135" s="495"/>
      <c r="O135" s="495"/>
      <c r="P135" s="495"/>
      <c r="Q135" s="495"/>
    </row>
    <row r="136" spans="1:17" ht="30" customHeight="1">
      <c r="A136" s="178">
        <v>5.3</v>
      </c>
      <c r="B136" s="587" t="s">
        <v>568</v>
      </c>
      <c r="C136" s="433"/>
      <c r="D136" s="352">
        <f t="shared" ref="D136:D138" si="31">IF(AND(OR(H136=I136,I136="",I136=0),OR(H136=J136,J136="",J136=0),OR(H136=K136,K136="",K136=0),OR(H136=L136,L136="",L136=0),OR(H136=M136,M136="",M136=0),OR(H136=N136,N136="",N136=0),OR(H136=O136,O136="",O136=0),OR(H136=P136,P136="",P136=0),OR(H136=Q136,Q136="",Q136=0)),H136,"Mix")</f>
        <v>0</v>
      </c>
      <c r="E136" s="460"/>
      <c r="F136" s="288"/>
      <c r="G136" s="566"/>
      <c r="H136" s="232"/>
      <c r="I136" s="232"/>
      <c r="J136" s="232"/>
      <c r="K136" s="232"/>
      <c r="L136" s="232"/>
      <c r="M136" s="238"/>
      <c r="N136" s="238"/>
      <c r="O136" s="238"/>
      <c r="P136" s="238"/>
      <c r="Q136" s="238"/>
    </row>
    <row r="137" spans="1:17" ht="90" customHeight="1">
      <c r="A137" s="178" t="s">
        <v>351</v>
      </c>
      <c r="B137" s="587" t="s">
        <v>569</v>
      </c>
      <c r="C137" s="502" t="s">
        <v>570</v>
      </c>
      <c r="D137" s="352">
        <f t="shared" si="31"/>
        <v>0</v>
      </c>
      <c r="E137" s="460"/>
      <c r="F137" s="288"/>
      <c r="G137" s="566"/>
      <c r="H137" s="231"/>
      <c r="I137" s="231"/>
      <c r="J137" s="231"/>
      <c r="K137" s="231"/>
      <c r="L137" s="231"/>
      <c r="M137" s="239"/>
      <c r="N137" s="239"/>
      <c r="O137" s="239"/>
      <c r="P137" s="239"/>
      <c r="Q137" s="239"/>
    </row>
    <row r="138" spans="1:17" ht="75" customHeight="1">
      <c r="A138" s="178" t="s">
        <v>351</v>
      </c>
      <c r="B138" s="587" t="s">
        <v>571</v>
      </c>
      <c r="C138" s="433" t="s">
        <v>572</v>
      </c>
      <c r="D138" s="352">
        <f t="shared" si="31"/>
        <v>0</v>
      </c>
      <c r="E138" s="460"/>
      <c r="F138" s="288"/>
      <c r="G138" s="566"/>
      <c r="H138" s="231"/>
      <c r="I138" s="231"/>
      <c r="J138" s="231"/>
      <c r="K138" s="231"/>
      <c r="L138" s="231"/>
      <c r="M138" s="239"/>
      <c r="N138" s="239"/>
      <c r="O138" s="239"/>
      <c r="P138" s="239"/>
      <c r="Q138" s="239"/>
    </row>
    <row r="139" spans="1:17" ht="15" customHeight="1">
      <c r="A139" s="100">
        <v>7</v>
      </c>
      <c r="B139" s="86" t="s">
        <v>573</v>
      </c>
      <c r="C139" s="503"/>
      <c r="D139" s="453"/>
      <c r="E139" s="453"/>
      <c r="F139" s="439"/>
      <c r="G139" s="565"/>
      <c r="H139" s="101"/>
      <c r="I139" s="102"/>
      <c r="J139" s="102"/>
      <c r="K139" s="102"/>
      <c r="L139" s="102"/>
      <c r="M139" s="102"/>
      <c r="N139" s="102"/>
      <c r="O139" s="102"/>
      <c r="P139" s="102"/>
      <c r="Q139" s="102"/>
    </row>
    <row r="140" spans="1:17" ht="60" customHeight="1">
      <c r="A140" s="178" t="s">
        <v>351</v>
      </c>
      <c r="B140" s="50" t="s">
        <v>574</v>
      </c>
      <c r="C140" s="504"/>
      <c r="D140" s="352">
        <f t="shared" ref="D140:D143" si="32">IF(AND(OR(H140=I140,I140="",I140=0),OR(H140=J140,J140="",J140=0),OR(H140=K140,K140="",K140=0),OR(H140=L140,L140="",L140=0),OR(H140=M140,M140="",M140=0),OR(H140=N140,N140="",N140=0),OR(H140=O140,O140="",O140=0),OR(H140=P140,P140="",P140=0),OR(H140=Q140,Q140="",Q140=0)),H140,"Mix")</f>
        <v>0</v>
      </c>
      <c r="E140" s="505"/>
      <c r="F140" s="288"/>
      <c r="G140" s="566"/>
      <c r="H140" s="236"/>
      <c r="I140" s="236"/>
      <c r="J140" s="236"/>
      <c r="K140" s="236"/>
      <c r="L140" s="236"/>
      <c r="M140" s="236"/>
      <c r="N140" s="236"/>
      <c r="O140" s="236"/>
      <c r="P140" s="236"/>
      <c r="Q140" s="236"/>
    </row>
    <row r="141" spans="1:17" ht="30" customHeight="1">
      <c r="A141" s="194" t="s">
        <v>575</v>
      </c>
      <c r="B141" s="587" t="s">
        <v>576</v>
      </c>
      <c r="C141" s="448" t="s">
        <v>577</v>
      </c>
      <c r="D141" s="352">
        <f t="shared" si="32"/>
        <v>0</v>
      </c>
      <c r="E141" s="460"/>
      <c r="F141" s="288" t="s">
        <v>51</v>
      </c>
      <c r="G141" s="566"/>
      <c r="H141" s="236"/>
      <c r="I141" s="236"/>
      <c r="J141" s="236"/>
      <c r="K141" s="236"/>
      <c r="L141" s="236"/>
      <c r="M141" s="236"/>
      <c r="N141" s="236"/>
      <c r="O141" s="236"/>
      <c r="P141" s="236"/>
      <c r="Q141" s="236"/>
    </row>
    <row r="142" spans="1:17" ht="30" customHeight="1">
      <c r="A142" s="194" t="s">
        <v>578</v>
      </c>
      <c r="B142" s="587" t="s">
        <v>579</v>
      </c>
      <c r="C142" s="448" t="s">
        <v>577</v>
      </c>
      <c r="D142" s="352">
        <f t="shared" si="32"/>
        <v>0</v>
      </c>
      <c r="E142" s="460"/>
      <c r="F142" s="288" t="s">
        <v>51</v>
      </c>
      <c r="G142" s="566"/>
      <c r="H142" s="236"/>
      <c r="I142" s="236"/>
      <c r="J142" s="236"/>
      <c r="K142" s="236"/>
      <c r="L142" s="236"/>
      <c r="M142" s="236"/>
      <c r="N142" s="236"/>
      <c r="O142" s="236"/>
      <c r="P142" s="236"/>
      <c r="Q142" s="236"/>
    </row>
    <row r="143" spans="1:17" ht="30" customHeight="1">
      <c r="A143" s="178" t="s">
        <v>580</v>
      </c>
      <c r="B143" s="587" t="s">
        <v>581</v>
      </c>
      <c r="C143" s="504"/>
      <c r="D143" s="352">
        <f t="shared" si="32"/>
        <v>0</v>
      </c>
      <c r="E143" s="460"/>
      <c r="F143" s="288"/>
      <c r="G143" s="566"/>
      <c r="H143" s="232"/>
      <c r="I143" s="232"/>
      <c r="J143" s="232"/>
      <c r="K143" s="232"/>
      <c r="L143" s="232"/>
      <c r="M143" s="238"/>
      <c r="N143" s="238"/>
      <c r="O143" s="238"/>
      <c r="P143" s="238"/>
      <c r="Q143" s="238"/>
    </row>
    <row r="144" spans="1:17" ht="30" customHeight="1">
      <c r="A144" s="108" t="s">
        <v>582</v>
      </c>
      <c r="B144" s="110" t="s">
        <v>583</v>
      </c>
      <c r="C144" s="481"/>
      <c r="D144" s="352">
        <f t="shared" ref="D144" si="33">IF(AND(OR(H144=I144,I144="",I144=0),OR(H144=J144,J144="",J144=0),OR(H144=K144,K144="",K144=0),OR(H144=L144,L144="",L144=0),OR(H144=M144,M144="",M144=0),OR(H144=N144,N144="",N144=0),OR(H144=O144,O144="",O144=0),OR(H144=P144,P144="",P144=0),OR(H144=Q144,Q144="",Q144=0)),H144,"Mix")</f>
        <v>0</v>
      </c>
      <c r="E144" s="480"/>
      <c r="F144" s="482"/>
      <c r="G144" s="566"/>
      <c r="H144" s="231"/>
      <c r="I144" s="231"/>
      <c r="J144" s="231"/>
      <c r="K144" s="231"/>
      <c r="L144" s="231"/>
      <c r="M144" s="239"/>
      <c r="N144" s="239"/>
      <c r="O144" s="239"/>
      <c r="P144" s="239"/>
      <c r="Q144" s="239"/>
    </row>
    <row r="145" spans="1:17" ht="15" customHeight="1">
      <c r="A145" s="100">
        <v>8</v>
      </c>
      <c r="B145" s="86" t="s">
        <v>584</v>
      </c>
      <c r="C145" s="506"/>
      <c r="D145" s="453"/>
      <c r="E145" s="453"/>
      <c r="F145" s="439"/>
      <c r="G145" s="565"/>
      <c r="H145" s="469"/>
      <c r="I145" s="470"/>
      <c r="J145" s="470"/>
      <c r="K145" s="470"/>
      <c r="L145" s="470"/>
      <c r="M145" s="470"/>
      <c r="N145" s="470"/>
      <c r="O145" s="470"/>
      <c r="P145" s="470"/>
      <c r="Q145" s="470"/>
    </row>
    <row r="146" spans="1:17" ht="15" customHeight="1">
      <c r="A146" s="124">
        <v>8.1</v>
      </c>
      <c r="B146" s="133" t="s">
        <v>585</v>
      </c>
      <c r="C146" s="445"/>
      <c r="D146" s="507"/>
      <c r="E146" s="508"/>
      <c r="F146" s="439"/>
      <c r="G146" s="565"/>
      <c r="H146" s="509"/>
      <c r="I146" s="510"/>
      <c r="J146" s="510"/>
      <c r="K146" s="510"/>
      <c r="L146" s="510"/>
      <c r="M146" s="510"/>
      <c r="N146" s="510"/>
      <c r="O146" s="510"/>
      <c r="P146" s="510"/>
      <c r="Q146" s="510"/>
    </row>
    <row r="147" spans="1:17" ht="30" customHeight="1">
      <c r="A147" s="178" t="s">
        <v>586</v>
      </c>
      <c r="B147" s="27" t="s">
        <v>587</v>
      </c>
      <c r="C147" s="496" t="s">
        <v>588</v>
      </c>
      <c r="D147" s="352">
        <f t="shared" ref="D147" si="34">IF(AND(OR(H147=I147,I147="",I147=0),OR(H147=J147,J147="",J147=0),OR(H147=K147,K147="",K147=0),OR(H147=L147,L147="",L147=0),OR(H147=M147,M147="",M147=0),OR(H147=N147,N147="",N147=0),OR(H147=O147,O147="",O147=0),OR(H147=P147,P147="",P147=0),OR(H147=Q147,Q147="",Q147=0)),H147,"Mix")</f>
        <v>0</v>
      </c>
      <c r="E147" s="480"/>
      <c r="F147" s="482"/>
      <c r="G147" s="566"/>
      <c r="H147" s="232"/>
      <c r="I147" s="232"/>
      <c r="J147" s="232"/>
      <c r="K147" s="232"/>
      <c r="L147" s="232"/>
      <c r="M147" s="238"/>
      <c r="N147" s="238"/>
      <c r="O147" s="238"/>
      <c r="P147" s="238"/>
      <c r="Q147" s="238"/>
    </row>
    <row r="148" spans="1:17" ht="30" customHeight="1">
      <c r="A148" s="178" t="s">
        <v>589</v>
      </c>
      <c r="B148" s="27" t="s">
        <v>590</v>
      </c>
      <c r="C148" s="496" t="s">
        <v>591</v>
      </c>
      <c r="D148" s="352">
        <f t="shared" ref="D148:D149" si="35">IF(AND(OR(H148=I148,I148="",I148=0),OR(H148=J148,J148="",J148=0),OR(H148=K148,K148="",K148=0),OR(H148=L148,L148="",L148=0),OR(H148=M148,M148="",M148=0),OR(H148=N148,N148="",N148=0),OR(H148=O148,O148="",O148=0),OR(H148=P148,P148="",P148=0),OR(H148=Q148,Q148="",Q148=0)),H148,"Mix")</f>
        <v>0</v>
      </c>
      <c r="E148" s="480"/>
      <c r="F148" s="482"/>
      <c r="G148" s="566"/>
      <c r="H148" s="232"/>
      <c r="I148" s="232"/>
      <c r="J148" s="232"/>
      <c r="K148" s="232"/>
      <c r="L148" s="232"/>
      <c r="M148" s="238"/>
      <c r="N148" s="238"/>
      <c r="O148" s="238"/>
      <c r="P148" s="238"/>
      <c r="Q148" s="238"/>
    </row>
    <row r="149" spans="1:17" ht="30" customHeight="1">
      <c r="A149" s="108" t="s">
        <v>592</v>
      </c>
      <c r="B149" s="110" t="s">
        <v>593</v>
      </c>
      <c r="C149" s="481"/>
      <c r="D149" s="352">
        <f t="shared" si="35"/>
        <v>0</v>
      </c>
      <c r="E149" s="480"/>
      <c r="F149" s="482"/>
      <c r="G149" s="566"/>
      <c r="H149" s="232"/>
      <c r="I149" s="232"/>
      <c r="J149" s="232"/>
      <c r="K149" s="232"/>
      <c r="L149" s="232"/>
      <c r="M149" s="238"/>
      <c r="N149" s="238"/>
      <c r="O149" s="238"/>
      <c r="P149" s="238"/>
      <c r="Q149" s="238"/>
    </row>
    <row r="150" spans="1:17" ht="15" customHeight="1">
      <c r="A150" s="124">
        <v>8.1999999999999993</v>
      </c>
      <c r="B150" s="133" t="s">
        <v>594</v>
      </c>
      <c r="C150" s="445"/>
      <c r="D150" s="507"/>
      <c r="E150" s="508"/>
      <c r="F150" s="439"/>
      <c r="G150" s="565"/>
      <c r="H150" s="509"/>
      <c r="I150" s="509"/>
      <c r="J150" s="509"/>
      <c r="K150" s="509"/>
      <c r="L150" s="509"/>
      <c r="M150" s="509"/>
      <c r="N150" s="509"/>
      <c r="O150" s="509"/>
      <c r="P150" s="509"/>
      <c r="Q150" s="509"/>
    </row>
    <row r="151" spans="1:17" ht="30" customHeight="1">
      <c r="A151" s="178" t="s">
        <v>595</v>
      </c>
      <c r="B151" s="27" t="s">
        <v>596</v>
      </c>
      <c r="C151" s="496" t="s">
        <v>597</v>
      </c>
      <c r="D151" s="352">
        <f t="shared" ref="D151" si="36">IF(AND(OR(H151=I151,I151="",I151=0),OR(H151=J151,J151="",J151=0),OR(H151=K151,K151="",K151=0),OR(H151=L151,L151="",L151=0),OR(H151=M151,M151="",M151=0),OR(H151=N151,N151="",N151=0),OR(H151=O151,O151="",O151=0),OR(H151=P151,P151="",P151=0),OR(H151=Q151,Q151="",Q151=0)),H151,"Mix")</f>
        <v>0</v>
      </c>
      <c r="E151" s="480"/>
      <c r="F151" s="482"/>
      <c r="G151" s="566"/>
      <c r="H151" s="232"/>
      <c r="I151" s="232"/>
      <c r="J151" s="232"/>
      <c r="K151" s="232"/>
      <c r="L151" s="232"/>
      <c r="M151" s="238"/>
      <c r="N151" s="238"/>
      <c r="O151" s="238"/>
      <c r="P151" s="238"/>
      <c r="Q151" s="238"/>
    </row>
    <row r="152" spans="1:17" ht="12" customHeight="1">
      <c r="A152" s="52"/>
      <c r="C152" s="511"/>
      <c r="D152" s="512"/>
      <c r="E152" s="512"/>
      <c r="F152" s="513"/>
      <c r="H152" s="11"/>
      <c r="I152" s="11"/>
      <c r="J152" s="11"/>
      <c r="K152" s="11"/>
      <c r="L152" s="11"/>
      <c r="M152" s="11"/>
      <c r="N152" s="11"/>
      <c r="O152" s="11"/>
      <c r="P152" s="11"/>
      <c r="Q152" s="11"/>
    </row>
    <row r="153" spans="1:17" ht="12.75"/>
    <row r="154" spans="1:17" ht="19.5" customHeight="1">
      <c r="B154" s="715" t="s">
        <v>598</v>
      </c>
      <c r="C154" s="716"/>
      <c r="D154" s="183"/>
      <c r="E154" s="183"/>
      <c r="I154" s="183"/>
      <c r="J154" s="183"/>
      <c r="K154" s="183"/>
      <c r="L154" s="183"/>
      <c r="M154" s="183"/>
      <c r="N154" s="183"/>
      <c r="O154" s="183"/>
      <c r="P154" s="183"/>
      <c r="Q154" s="183"/>
    </row>
    <row r="155" spans="1:17" ht="12.75" customHeight="1">
      <c r="B155" s="517" t="s">
        <v>599</v>
      </c>
      <c r="C155" s="118"/>
      <c r="D155" s="183"/>
      <c r="E155" s="183"/>
      <c r="I155" s="183"/>
      <c r="J155" s="183"/>
      <c r="K155" s="183"/>
      <c r="L155" s="183"/>
      <c r="M155" s="183"/>
      <c r="N155" s="183"/>
      <c r="O155" s="183"/>
      <c r="P155" s="183"/>
      <c r="Q155" s="183"/>
    </row>
    <row r="156" spans="1:17" ht="12.75">
      <c r="B156" s="517" t="s">
        <v>600</v>
      </c>
      <c r="C156" s="118"/>
      <c r="D156" s="183"/>
      <c r="E156" s="183"/>
      <c r="I156" s="183"/>
      <c r="J156" s="183"/>
      <c r="K156" s="183"/>
      <c r="L156" s="183"/>
      <c r="M156" s="183"/>
      <c r="N156" s="183"/>
      <c r="O156" s="183"/>
      <c r="P156" s="183"/>
      <c r="Q156" s="183"/>
    </row>
    <row r="157" spans="1:17" ht="12.75">
      <c r="B157" s="517" t="s">
        <v>601</v>
      </c>
      <c r="C157" s="119"/>
      <c r="D157" s="183"/>
      <c r="E157" s="183"/>
      <c r="I157" s="183"/>
      <c r="J157" s="183"/>
      <c r="K157" s="183"/>
      <c r="L157" s="183"/>
      <c r="M157" s="183"/>
      <c r="N157" s="183"/>
      <c r="O157" s="183"/>
      <c r="P157" s="183"/>
      <c r="Q157" s="183"/>
    </row>
    <row r="158" spans="1:17" ht="12.75">
      <c r="B158" s="517" t="s">
        <v>602</v>
      </c>
      <c r="C158" s="118"/>
      <c r="D158" s="183"/>
      <c r="E158" s="183"/>
      <c r="I158" s="183"/>
      <c r="J158" s="183"/>
      <c r="K158" s="183"/>
      <c r="L158" s="183"/>
      <c r="M158" s="183"/>
      <c r="N158" s="183"/>
      <c r="O158" s="183"/>
      <c r="P158" s="183"/>
      <c r="Q158" s="183"/>
    </row>
    <row r="159" spans="1:17" ht="12.75">
      <c r="B159" s="517" t="s">
        <v>603</v>
      </c>
      <c r="C159" s="118"/>
      <c r="D159" s="183"/>
      <c r="E159" s="183"/>
      <c r="I159" s="183"/>
      <c r="J159" s="183"/>
      <c r="K159" s="183"/>
      <c r="L159" s="183"/>
      <c r="M159" s="183"/>
      <c r="N159" s="183"/>
      <c r="O159" s="183"/>
      <c r="P159" s="183"/>
      <c r="Q159" s="183"/>
    </row>
    <row r="160" spans="1:17" ht="12.75">
      <c r="B160" s="518" t="s">
        <v>601</v>
      </c>
      <c r="C160" s="120"/>
      <c r="D160" s="183"/>
      <c r="E160" s="183"/>
      <c r="I160" s="183"/>
      <c r="J160" s="183"/>
      <c r="K160" s="183"/>
      <c r="L160" s="183"/>
      <c r="M160" s="183"/>
      <c r="N160" s="183"/>
      <c r="O160" s="183"/>
      <c r="P160" s="183"/>
      <c r="Q160" s="183"/>
    </row>
    <row r="161" spans="2:17" ht="28.5" customHeight="1">
      <c r="B161" s="714" t="s">
        <v>604</v>
      </c>
      <c r="C161" s="714"/>
      <c r="D161" s="580"/>
      <c r="E161" s="580"/>
      <c r="F161" s="519"/>
      <c r="I161" s="183"/>
      <c r="J161" s="183"/>
      <c r="K161" s="183"/>
      <c r="L161" s="183"/>
      <c r="M161" s="183"/>
      <c r="N161" s="183"/>
      <c r="O161" s="183"/>
      <c r="P161" s="183"/>
      <c r="Q161" s="183"/>
    </row>
  </sheetData>
  <sheetProtection algorithmName="SHA-512" hashValue="axJ0d2bkhhr+aJU22JxDzNVn+mWhwe5xmGuAD3NlYXCjYtnFesiGHqGkwpV6DwyTW+ezu6Ut3NcyHdc4CIQ35g==" saltValue="lx5Ztn7XIsWuW0yZWl+sDA==" spinCount="100000" sheet="1" insertColumns="0" sort="0" autoFilter="0"/>
  <mergeCells count="35">
    <mergeCell ref="B161:C161"/>
    <mergeCell ref="B154:C154"/>
    <mergeCell ref="A4:B4"/>
    <mergeCell ref="A5:B5"/>
    <mergeCell ref="C4:D4"/>
    <mergeCell ref="C5:D5"/>
    <mergeCell ref="A73:A74"/>
    <mergeCell ref="B73:B74"/>
    <mergeCell ref="C73:C74"/>
    <mergeCell ref="B75:B76"/>
    <mergeCell ref="C75:C76"/>
    <mergeCell ref="B84:B85"/>
    <mergeCell ref="A84:A87"/>
    <mergeCell ref="A57:A58"/>
    <mergeCell ref="A66:A67"/>
    <mergeCell ref="C84:C85"/>
    <mergeCell ref="H2:J2"/>
    <mergeCell ref="E4:E5"/>
    <mergeCell ref="B1:D1"/>
    <mergeCell ref="B2:D2"/>
    <mergeCell ref="C103:C104"/>
    <mergeCell ref="C86:C87"/>
    <mergeCell ref="E75:E76"/>
    <mergeCell ref="A36:A39"/>
    <mergeCell ref="C36:C39"/>
    <mergeCell ref="E73:E74"/>
    <mergeCell ref="A75:A76"/>
    <mergeCell ref="B57:B58"/>
    <mergeCell ref="C57:C58"/>
    <mergeCell ref="C66:C67"/>
    <mergeCell ref="B66:B67"/>
    <mergeCell ref="A50:A52"/>
    <mergeCell ref="C50:C52"/>
    <mergeCell ref="A61:A62"/>
    <mergeCell ref="A40:A41"/>
  </mergeCells>
  <conditionalFormatting sqref="I8:Q8">
    <cfRule type="containsText" dxfId="0" priority="1" operator="containsText" text="FALSE">
      <formula>NOT(ISERROR(SEARCH("FALSE",I8)))</formula>
    </cfRule>
  </conditionalFormatting>
  <dataValidations count="2">
    <dataValidation allowBlank="1" showInputMessage="1" showErrorMessage="1" sqref="B24:B25 B19 B49 B118:B121 B56 B96 B35 B86 B59 B13 B44 B64 B83 B88 B94 B113:B116 B68 B124:B127 B129:B133 B135 B72:B78 B66 B106:B111 B99:B104" xr:uid="{06B37C4D-3FA5-445E-A252-86DC48DC0B3B}"/>
    <dataValidation type="date" allowBlank="1" showInputMessage="1" showErrorMessage="1" sqref="C160" xr:uid="{C08FDF07-D710-4A94-A1F2-4DE6451CF99E}">
      <formula1>45078</formula1>
      <formula2>47635</formula2>
    </dataValidation>
  </dataValidations>
  <hyperlinks>
    <hyperlink ref="C68" r:id="rId1" xr:uid="{B2A4B55B-38DD-47CF-9CBD-44A1AAB6EBD7}"/>
    <hyperlink ref="C59" r:id="rId2" display="Refer to HPD's Electric Heating Policy." xr:uid="{4B6C6A02-B6E8-4DE7-A2AE-77ECA0581243}"/>
    <hyperlink ref="C25" r:id="rId3" display="chrome-extension://efaidnbmnnnibpcajpcglclefindmkaj/https:/www.nyc.gov/assets/sustainability/downloads/pdf/publications/CRDG-4-1-May-2022.pdf" xr:uid="{B166D742-08F5-42DD-91D0-A4CE3BF1A2A2}"/>
    <hyperlink ref="C57" r:id="rId4" display="Refer to HDC's new Electric M&amp;O Standard " xr:uid="{E8CED204-D174-455F-8DFF-27B45ACEB66B}"/>
    <hyperlink ref="C147" r:id="rId5" xr:uid="{731D745B-EAB5-46E7-A2AC-EB207BAD0BF0}"/>
    <hyperlink ref="C148" r:id="rId6" xr:uid="{8317B6D6-79FE-4DE8-A9BF-68CF233CCD00}"/>
    <hyperlink ref="C151" r:id="rId7" xr:uid="{60EC4A6A-21E4-45B9-B7B4-C72D31D43F25}"/>
    <hyperlink ref="C86:C87" r:id="rId8" display="http://www.nyc.gov/assets/hpd/downloads/pdfs/services/hpd-tenant-paid-heat-policy.pdf" xr:uid="{45C8DBD9-A6E0-42BD-B247-9F163B841266}"/>
    <hyperlink ref="C103:C104" r:id="rId9" display="https://solar1.org/" xr:uid="{FFF02ED8-5351-49F8-A762-103C193054F4}"/>
    <hyperlink ref="C60" r:id="rId10" xr:uid="{91FC7704-71DC-4097-A837-3D3354BC677A}"/>
    <hyperlink ref="C84:C85" r:id="rId11" display="Refer to HPD Technical Requirements for Heat Pumps Water Heaters" xr:uid="{56C832EF-5A3C-4A24-897F-5CD6CD383AE7}"/>
    <hyperlink ref="C100" r:id="rId12" tooltip="Review HPD Solar Where Feasible Policy" display="Review HPD Solar Where Feasible Policy.Beginning July 1, 2024, SWF is being phased out for New Construction. " xr:uid="{B4F34E37-2D34-4A8C-A1FC-34C1DD8E7012}"/>
    <hyperlink ref="C101" r:id="rId13" display="Refer to HPD's Solar Technical Requirements." xr:uid="{E2C970F3-326C-451B-AF77-B2A63C6C1757}"/>
    <hyperlink ref="C133" r:id="rId14" xr:uid="{40FADB05-C0D4-4238-8FFB-13960A37E14C}"/>
  </hyperlinks>
  <printOptions verticalCentered="1"/>
  <pageMargins left="0.25" right="0.25" top="0.75" bottom="0.75" header="0.3" footer="0.3"/>
  <pageSetup scale="38" fitToHeight="0" orientation="landscape" r:id="rId15"/>
  <headerFooter>
    <oddHeader>&amp;R&amp;P of &amp;N</oddHeader>
    <oddFooter>&amp;LHPD Design Guidelines - Mod Rehab&amp;RVersion 1.1</oddFooter>
  </headerFooter>
  <ignoredErrors>
    <ignoredError sqref="D8:D11 D15 D18 D20:D22 D93 D100 D151 D148:D149" unlockedFormula="1"/>
  </ignoredErrors>
  <extLst>
    <ext xmlns:x14="http://schemas.microsoft.com/office/spreadsheetml/2009/9/main" uri="{CCE6A557-97BC-4b89-ADB6-D9C93CAAB3DF}">
      <x14:dataValidations xmlns:xm="http://schemas.microsoft.com/office/excel/2006/main" count="87">
        <x14:dataValidation type="list" allowBlank="1" showInputMessage="1" showErrorMessage="1" xr:uid="{E18B9252-4D37-40D5-A452-12331A9FA938}">
          <x14:formula1>
            <xm:f>'HIDE - DGs NC - Dropdowns'!$C$5:$G$5</xm:f>
          </x14:formula1>
          <xm:sqref>C5:D5</xm:sqref>
        </x14:dataValidation>
        <x14:dataValidation type="list" allowBlank="1" showInputMessage="1" showErrorMessage="1" xr:uid="{01166F88-1686-48D0-9635-1B8421B981C5}">
          <x14:formula1>
            <xm:f>'HIDE - DGs NC - Dropdowns'!$C$14:$E$14</xm:f>
          </x14:formula1>
          <xm:sqref>H14:Q14</xm:sqref>
        </x14:dataValidation>
        <x14:dataValidation type="list" allowBlank="1" showInputMessage="1" showErrorMessage="1" xr:uid="{0AA92A33-341A-493D-87EB-30C7CAB171F4}">
          <x14:formula1>
            <xm:f>'HIDE - DGs NC - Dropdowns'!$C$15:$E$15</xm:f>
          </x14:formula1>
          <xm:sqref>H15:Q15</xm:sqref>
        </x14:dataValidation>
        <x14:dataValidation type="list" allowBlank="1" showInputMessage="1" showErrorMessage="1" xr:uid="{B98F4539-31AB-42AB-8905-B6E3BEAC75DD}">
          <x14:formula1>
            <xm:f>'HIDE - DGs NC - Dropdowns'!$C$17:$F$17</xm:f>
          </x14:formula1>
          <xm:sqref>H17:Q17</xm:sqref>
        </x14:dataValidation>
        <x14:dataValidation type="list" allowBlank="1" showInputMessage="1" showErrorMessage="1" xr:uid="{F97A9043-6A9F-4272-B899-0F5A1B7D2FD8}">
          <x14:formula1>
            <xm:f>'HIDE - DGs NC - Dropdowns'!$C$18:$G$18</xm:f>
          </x14:formula1>
          <xm:sqref>H18:Q18</xm:sqref>
        </x14:dataValidation>
        <x14:dataValidation type="list" allowBlank="1" showInputMessage="1" showErrorMessage="1" xr:uid="{D757BFB9-949A-4A5A-881D-FEF0EA5DD091}">
          <x14:formula1>
            <xm:f>'HIDE - DGs NC - Dropdowns'!$C$20:$F$20</xm:f>
          </x14:formula1>
          <xm:sqref>H20:Q20</xm:sqref>
        </x14:dataValidation>
        <x14:dataValidation type="list" allowBlank="1" showInputMessage="1" showErrorMessage="1" xr:uid="{4AB9D561-B03E-43D9-8099-7265614BE87C}">
          <x14:formula1>
            <xm:f>'HIDE - DGs NC - Dropdowns'!$C$21:$D$21</xm:f>
          </x14:formula1>
          <xm:sqref>H21:Q21</xm:sqref>
        </x14:dataValidation>
        <x14:dataValidation type="list" allowBlank="1" showInputMessage="1" showErrorMessage="1" xr:uid="{A84524D6-5D57-49CE-A065-CBCFF9B680C8}">
          <x14:formula1>
            <xm:f>'HIDE - DGs NC - Dropdowns'!$C$25:$D$25</xm:f>
          </x14:formula1>
          <xm:sqref>H25:Q25</xm:sqref>
        </x14:dataValidation>
        <x14:dataValidation type="list" allowBlank="1" showInputMessage="1" showErrorMessage="1" xr:uid="{4B4C326B-6DB5-4B4E-BF71-14164916E16B}">
          <x14:formula1>
            <xm:f>'HIDE - DGs NC - Dropdowns'!$C$26:$G$26</xm:f>
          </x14:formula1>
          <xm:sqref>H26:Q26</xm:sqref>
        </x14:dataValidation>
        <x14:dataValidation type="list" allowBlank="1" showInputMessage="1" showErrorMessage="1" xr:uid="{68266C25-2A84-4E09-A3C6-C3E4CE43D3F7}">
          <x14:formula1>
            <xm:f>'HIDE - DGs NC - Dropdowns'!$C$27:$G$27</xm:f>
          </x14:formula1>
          <xm:sqref>H27:Q27</xm:sqref>
        </x14:dataValidation>
        <x14:dataValidation type="list" allowBlank="1" showInputMessage="1" showErrorMessage="1" xr:uid="{82039140-8074-40A6-8EB7-8F9032544B28}">
          <x14:formula1>
            <xm:f>'HIDE - DGs NC - Dropdowns'!$C$28:$D$28</xm:f>
          </x14:formula1>
          <xm:sqref>H28:Q28</xm:sqref>
        </x14:dataValidation>
        <x14:dataValidation type="list" allowBlank="1" showInputMessage="1" showErrorMessage="1" xr:uid="{A7AF2324-14E0-4673-B2B3-61DA15BC824E}">
          <x14:formula1>
            <xm:f>'HIDE - DGs NC - Dropdowns'!$C$29:$D$29</xm:f>
          </x14:formula1>
          <xm:sqref>H29:Q29</xm:sqref>
        </x14:dataValidation>
        <x14:dataValidation type="list" allowBlank="1" showInputMessage="1" showErrorMessage="1" xr:uid="{2903E749-3ED7-43D0-B6BF-ACFEF60BF81F}">
          <x14:formula1>
            <xm:f>'HIDE - DGs NC - Dropdowns'!$C$30:$D$30</xm:f>
          </x14:formula1>
          <xm:sqref>H30:Q30</xm:sqref>
        </x14:dataValidation>
        <x14:dataValidation type="list" allowBlank="1" showInputMessage="1" showErrorMessage="1" xr:uid="{B5335887-1506-4ADB-9BBB-B2562938E2D6}">
          <x14:formula1>
            <xm:f>'HIDE - DGs NC - Dropdowns'!$C$31:$D$31</xm:f>
          </x14:formula1>
          <xm:sqref>H31:Q31</xm:sqref>
        </x14:dataValidation>
        <x14:dataValidation type="list" allowBlank="1" showInputMessage="1" showErrorMessage="1" xr:uid="{FB8FB92C-93C1-44E2-AAC8-66B15DA06B55}">
          <x14:formula1>
            <xm:f>'HIDE - DGs NC - Dropdowns'!$C$32:$D$32</xm:f>
          </x14:formula1>
          <xm:sqref>H32:Q32</xm:sqref>
        </x14:dataValidation>
        <x14:dataValidation type="list" allowBlank="1" showInputMessage="1" showErrorMessage="1" xr:uid="{BB733FC6-9AE6-4CB3-AEAF-18B0BB7680F2}">
          <x14:formula1>
            <xm:f>'HIDE - DGs NC - Dropdowns'!$C$33:$D$33</xm:f>
          </x14:formula1>
          <xm:sqref>H33:Q33</xm:sqref>
        </x14:dataValidation>
        <x14:dataValidation type="list" allowBlank="1" showInputMessage="1" showErrorMessage="1" xr:uid="{4660C4E7-6AA6-4E7B-A1CF-EFCB1B5A4A48}">
          <x14:formula1>
            <xm:f>'HIDE - DGs NC - Dropdowns'!$C$36:$D$36</xm:f>
          </x14:formula1>
          <xm:sqref>H36:Q36</xm:sqref>
        </x14:dataValidation>
        <x14:dataValidation type="list" allowBlank="1" showInputMessage="1" showErrorMessage="1" xr:uid="{583D9065-FB69-47F9-AA26-CDCB878F2C2F}">
          <x14:formula1>
            <xm:f>'HIDE - DGs NC - Dropdowns'!$C$37:$D$37</xm:f>
          </x14:formula1>
          <xm:sqref>H37:Q37</xm:sqref>
        </x14:dataValidation>
        <x14:dataValidation type="list" allowBlank="1" showInputMessage="1" showErrorMessage="1" xr:uid="{5844F37A-E0FC-40C8-BD25-8981E5DF76E0}">
          <x14:formula1>
            <xm:f>'HIDE - DGs NC - Dropdowns'!$C$38:$D$38</xm:f>
          </x14:formula1>
          <xm:sqref>H38:Q38</xm:sqref>
        </x14:dataValidation>
        <x14:dataValidation type="list" allowBlank="1" showInputMessage="1" showErrorMessage="1" xr:uid="{2FB1A04C-7894-4F9F-9BD2-0786F6191E88}">
          <x14:formula1>
            <xm:f>'HIDE - DGs NC - Dropdowns'!$C$39:$D$39</xm:f>
          </x14:formula1>
          <xm:sqref>H39:Q39</xm:sqref>
        </x14:dataValidation>
        <x14:dataValidation type="list" allowBlank="1" showInputMessage="1" showErrorMessage="1" xr:uid="{AF6D5B9E-C77A-47CF-B230-77693F2E93C4}">
          <x14:formula1>
            <xm:f>'HIDE - DGs NC - Dropdowns'!$C$40:$E$40</xm:f>
          </x14:formula1>
          <xm:sqref>H40:Q41</xm:sqref>
        </x14:dataValidation>
        <x14:dataValidation type="list" allowBlank="1" showInputMessage="1" showErrorMessage="1" xr:uid="{7E4DDE56-F847-48AF-99F4-1312FF04978A}">
          <x14:formula1>
            <xm:f>'HIDE - DGs NC - Dropdowns'!$C$42:$D$42</xm:f>
          </x14:formula1>
          <xm:sqref>H42:Q42</xm:sqref>
        </x14:dataValidation>
        <x14:dataValidation type="list" allowBlank="1" showInputMessage="1" showErrorMessage="1" xr:uid="{C70DA5EE-4A9E-4C33-AF2F-A17199490608}">
          <x14:formula1>
            <xm:f>'HIDE - DGs NC - Dropdowns'!$C$45:$D$45</xm:f>
          </x14:formula1>
          <xm:sqref>H45:Q45</xm:sqref>
        </x14:dataValidation>
        <x14:dataValidation type="list" allowBlank="1" showInputMessage="1" showErrorMessage="1" xr:uid="{6E16ED63-92B5-4C10-A06E-CF1EDFDE52A0}">
          <x14:formula1>
            <xm:f>'HIDE - DGs NC - Dropdowns'!$C$46:$F$46</xm:f>
          </x14:formula1>
          <xm:sqref>H46:Q46</xm:sqref>
        </x14:dataValidation>
        <x14:dataValidation type="list" allowBlank="1" showInputMessage="1" showErrorMessage="1" xr:uid="{A309E76F-3A1D-4E7F-AD43-0352599BED17}">
          <x14:formula1>
            <xm:f>'HIDE - DGs NC - Dropdowns'!$C$47:$D$47</xm:f>
          </x14:formula1>
          <xm:sqref>H47:Q47</xm:sqref>
        </x14:dataValidation>
        <x14:dataValidation type="list" allowBlank="1" showInputMessage="1" showErrorMessage="1" xr:uid="{E54C5130-A9E2-4A51-8840-F2614A2485FC}">
          <x14:formula1>
            <xm:f>'HIDE - DGs NC - Dropdowns'!$C$50:$E$50</xm:f>
          </x14:formula1>
          <xm:sqref>H50:Q50</xm:sqref>
        </x14:dataValidation>
        <x14:dataValidation type="list" allowBlank="1" showInputMessage="1" showErrorMessage="1" xr:uid="{89E4B0A7-1A4E-4B87-B1CF-B4EC8AFB6989}">
          <x14:formula1>
            <xm:f>'HIDE - DGs NC - Dropdowns'!$C$51:$D$51</xm:f>
          </x14:formula1>
          <xm:sqref>H51:Q51</xm:sqref>
        </x14:dataValidation>
        <x14:dataValidation type="list" allowBlank="1" showInputMessage="1" showErrorMessage="1" xr:uid="{9278632B-0BA1-4ECB-91DE-3D2565227077}">
          <x14:formula1>
            <xm:f>'HIDE - DGs NC - Dropdowns'!$C$52:$D$52</xm:f>
          </x14:formula1>
          <xm:sqref>H52:Q52</xm:sqref>
        </x14:dataValidation>
        <x14:dataValidation type="list" allowBlank="1" showInputMessage="1" showErrorMessage="1" xr:uid="{6EE6C50D-CF7F-4E5F-93B7-3F4C6EC461CD}">
          <x14:formula1>
            <xm:f>'HIDE - DGs NC - Dropdowns'!$C$53:$D$53</xm:f>
          </x14:formula1>
          <xm:sqref>H53:Q53</xm:sqref>
        </x14:dataValidation>
        <x14:dataValidation type="list" allowBlank="1" showInputMessage="1" showErrorMessage="1" xr:uid="{703B2CBD-41E0-4486-965F-DFBA65DB2148}">
          <x14:formula1>
            <xm:f>'HIDE - DGs NC - Dropdowns'!$C$57:$H$57</xm:f>
          </x14:formula1>
          <xm:sqref>H57:Q57</xm:sqref>
        </x14:dataValidation>
        <x14:dataValidation type="list" allowBlank="1" showInputMessage="1" showErrorMessage="1" xr:uid="{8A13910F-0085-407C-ADF0-DAF269FC8B65}">
          <x14:formula1>
            <xm:f>'HIDE - DGs NC - Dropdowns'!$C$59:$E$59</xm:f>
          </x14:formula1>
          <xm:sqref>H59:Q59</xm:sqref>
        </x14:dataValidation>
        <x14:dataValidation type="list" allowBlank="1" showInputMessage="1" showErrorMessage="1" xr:uid="{49D436FD-1E7F-4067-BFFA-A73162923E11}">
          <x14:formula1>
            <xm:f>'HIDE - DGs NC - Dropdowns'!$C$60:$D$60</xm:f>
          </x14:formula1>
          <xm:sqref>H60:Q60</xm:sqref>
        </x14:dataValidation>
        <x14:dataValidation type="list" allowBlank="1" showInputMessage="1" showErrorMessage="1" xr:uid="{C6A3A46E-2B27-448D-A036-D8C55BA2EFAE}">
          <x14:formula1>
            <xm:f>'HIDE - DGs NC - Dropdowns'!$C$61:$D$61</xm:f>
          </x14:formula1>
          <xm:sqref>H61:Q61</xm:sqref>
        </x14:dataValidation>
        <x14:dataValidation type="list" allowBlank="1" showInputMessage="1" showErrorMessage="1" xr:uid="{37402C0C-58C6-47BB-9D97-DC0D49300B79}">
          <x14:formula1>
            <xm:f>'HIDE - DGs NC - Dropdowns'!$C$65:$D$65</xm:f>
          </x14:formula1>
          <xm:sqref>H65:Q65</xm:sqref>
        </x14:dataValidation>
        <x14:dataValidation type="list" allowBlank="1" showInputMessage="1" showErrorMessage="1" xr:uid="{043BFB5B-8160-427D-AF39-979830FE4502}">
          <x14:formula1>
            <xm:f>'HIDE - DGs NC - Dropdowns'!$C$66:$F$66</xm:f>
          </x14:formula1>
          <xm:sqref>H66:Q66</xm:sqref>
        </x14:dataValidation>
        <x14:dataValidation type="list" allowBlank="1" showInputMessage="1" showErrorMessage="1" xr:uid="{A80844A2-1232-4E70-A75A-9BE41B8D7372}">
          <x14:formula1>
            <xm:f>'HIDE - DGs NC - Dropdowns'!$C$68:$E$68</xm:f>
          </x14:formula1>
          <xm:sqref>H68:Q68</xm:sqref>
        </x14:dataValidation>
        <x14:dataValidation type="list" allowBlank="1" showInputMessage="1" showErrorMessage="1" xr:uid="{F67FFBEA-DAB9-4FE8-A1F4-C6875F59A723}">
          <x14:formula1>
            <xm:f>'HIDE - DGs NC - Dropdowns'!$C$69:$D$69</xm:f>
          </x14:formula1>
          <xm:sqref>H69:Q69</xm:sqref>
        </x14:dataValidation>
        <x14:dataValidation type="list" allowBlank="1" showInputMessage="1" showErrorMessage="1" xr:uid="{54AC8556-C702-45EE-BB1D-4C1540B096DB}">
          <x14:formula1>
            <xm:f>'HIDE - DGs NC - Dropdowns'!$C$70:$D$70</xm:f>
          </x14:formula1>
          <xm:sqref>H70:Q70</xm:sqref>
        </x14:dataValidation>
        <x14:dataValidation type="list" allowBlank="1" showInputMessage="1" showErrorMessage="1" xr:uid="{61F678A8-4DCF-4610-8A02-48D80B979531}">
          <x14:formula1>
            <xm:f>'HIDE - DGs NC - Dropdowns'!$C$73:$E$73</xm:f>
          </x14:formula1>
          <xm:sqref>H73:Q73</xm:sqref>
        </x14:dataValidation>
        <x14:dataValidation type="list" allowBlank="1" showInputMessage="1" showErrorMessage="1" xr:uid="{7B11EB22-ED6F-4F60-8E40-03C8B6B7860E}">
          <x14:formula1>
            <xm:f>'HIDE - DGs NC - Dropdowns'!$C$75:$E$75</xm:f>
          </x14:formula1>
          <xm:sqref>H75:Q75</xm:sqref>
        </x14:dataValidation>
        <x14:dataValidation type="list" allowBlank="1" showInputMessage="1" showErrorMessage="1" xr:uid="{2FFA4EE5-1D51-467B-84A8-C77EBB46505E}">
          <x14:formula1>
            <xm:f>'HIDE - DGs NC - Dropdowns'!$C$77:$D$77</xm:f>
          </x14:formula1>
          <xm:sqref>H77:Q77</xm:sqref>
        </x14:dataValidation>
        <x14:dataValidation type="list" allowBlank="1" showInputMessage="1" showErrorMessage="1" xr:uid="{E7288E6D-7C87-4468-8F1D-250CAE8D14E1}">
          <x14:formula1>
            <xm:f>'HIDE - DGs NC - Dropdowns'!$C$78:$D$78</xm:f>
          </x14:formula1>
          <xm:sqref>H78:Q78</xm:sqref>
        </x14:dataValidation>
        <x14:dataValidation type="list" allowBlank="1" showInputMessage="1" showErrorMessage="1" xr:uid="{62E47761-00E8-49F0-A0F4-E345C8A79F5F}">
          <x14:formula1>
            <xm:f>'HIDE - DGs NC - Dropdowns'!$C$79:$D$79</xm:f>
          </x14:formula1>
          <xm:sqref>H79:Q79</xm:sqref>
        </x14:dataValidation>
        <x14:dataValidation type="list" allowBlank="1" showInputMessage="1" showErrorMessage="1" xr:uid="{9B37216E-EB03-4FBC-8CE6-D10D13720964}">
          <x14:formula1>
            <xm:f>'HIDE - DGs NC - Dropdowns'!$C$80:$D$80</xm:f>
          </x14:formula1>
          <xm:sqref>H80:Q80</xm:sqref>
        </x14:dataValidation>
        <x14:dataValidation type="list" allowBlank="1" showInputMessage="1" showErrorMessage="1" xr:uid="{95B2B91B-27D5-45C2-8136-E6A10A95B444}">
          <x14:formula1>
            <xm:f>'HIDE - DGs NC - Dropdowns'!$C$81:$D$81</xm:f>
          </x14:formula1>
          <xm:sqref>H81:Q81</xm:sqref>
        </x14:dataValidation>
        <x14:dataValidation type="list" allowBlank="1" showInputMessage="1" showErrorMessage="1" xr:uid="{01187D57-F745-4BF0-A74B-5A186940B190}">
          <x14:formula1>
            <xm:f>'HIDE - DGs NC - Dropdowns'!$C$84:$F$84</xm:f>
          </x14:formula1>
          <xm:sqref>H84:Q84</xm:sqref>
        </x14:dataValidation>
        <x14:dataValidation type="list" allowBlank="1" showInputMessage="1" showErrorMessage="1" xr:uid="{B190887C-81A4-4787-81C3-3C08A52C07EC}">
          <x14:formula1>
            <xm:f>'HIDE - DGs NC - Dropdowns'!$C$86:$E$86</xm:f>
          </x14:formula1>
          <xm:sqref>H86:Q86</xm:sqref>
        </x14:dataValidation>
        <x14:dataValidation type="list" allowBlank="1" showInputMessage="1" showErrorMessage="1" xr:uid="{CF6A5757-5176-4686-8620-257A985AF3EB}">
          <x14:formula1>
            <xm:f>'HIDE - DGs NC - Dropdowns'!$C$87:$D$87</xm:f>
          </x14:formula1>
          <xm:sqref>H87:Q87</xm:sqref>
        </x14:dataValidation>
        <x14:dataValidation type="list" allowBlank="1" showInputMessage="1" showErrorMessage="1" xr:uid="{28489CDF-6B8C-400D-847D-142DB59A2E1B}">
          <x14:formula1>
            <xm:f>'HIDE - DGs NC - Dropdowns'!$C$88:$D$88</xm:f>
          </x14:formula1>
          <xm:sqref>H88:Q88</xm:sqref>
        </x14:dataValidation>
        <x14:dataValidation type="list" allowBlank="1" showInputMessage="1" showErrorMessage="1" xr:uid="{DC429BE5-B31D-4A5F-8681-878D5D42820D}">
          <x14:formula1>
            <xm:f>'HIDE - DGs NC - Dropdowns'!$C$89:$D$89</xm:f>
          </x14:formula1>
          <xm:sqref>H89:Q89</xm:sqref>
        </x14:dataValidation>
        <x14:dataValidation type="list" allowBlank="1" showInputMessage="1" showErrorMessage="1" xr:uid="{3F7DB0CA-738F-4601-ADC8-C62A3A374854}">
          <x14:formula1>
            <xm:f>'HIDE - DGs NC - Dropdowns'!$C$90:$D$90</xm:f>
          </x14:formula1>
          <xm:sqref>H90:Q90</xm:sqref>
        </x14:dataValidation>
        <x14:dataValidation type="list" allowBlank="1" showInputMessage="1" showErrorMessage="1" xr:uid="{23A98BE9-CAFE-4393-9E5B-9FD7EC57C9A2}">
          <x14:formula1>
            <xm:f>'HIDE - DGs NC - Dropdowns'!$C$91:$D$91</xm:f>
          </x14:formula1>
          <xm:sqref>H91:Q91</xm:sqref>
        </x14:dataValidation>
        <x14:dataValidation type="list" allowBlank="1" showInputMessage="1" showErrorMessage="1" xr:uid="{7294CECF-04BB-4B67-801C-CD2E536A8A02}">
          <x14:formula1>
            <xm:f>'HIDE - DGs NC - Dropdowns'!$C$92:$D$92</xm:f>
          </x14:formula1>
          <xm:sqref>H92:Q92</xm:sqref>
        </x14:dataValidation>
        <x14:dataValidation type="list" allowBlank="1" showInputMessage="1" showErrorMessage="1" xr:uid="{B510D7A1-9067-45D9-B014-9D2275EF966C}">
          <x14:formula1>
            <xm:f>'HIDE - DGs NC - Dropdowns'!$C$95:$D$95</xm:f>
          </x14:formula1>
          <xm:sqref>H95:Q95</xm:sqref>
        </x14:dataValidation>
        <x14:dataValidation type="list" allowBlank="1" showInputMessage="1" showErrorMessage="1" xr:uid="{72FAB22A-F95C-41A2-BE3A-2D1E50FB0549}">
          <x14:formula1>
            <xm:f>'HIDE - DGs NC - Dropdowns'!$C$97:$D$97</xm:f>
          </x14:formula1>
          <xm:sqref>H97:Q97</xm:sqref>
        </x14:dataValidation>
        <x14:dataValidation type="list" allowBlank="1" showInputMessage="1" showErrorMessage="1" xr:uid="{8777DBF5-97D0-4C64-832B-3F12CF8451F1}">
          <x14:formula1>
            <xm:f>'HIDE - DGs NC - Dropdowns'!$C$100:$D$100</xm:f>
          </x14:formula1>
          <xm:sqref>H100:L100 M100:Q102</xm:sqref>
        </x14:dataValidation>
        <x14:dataValidation type="list" allowBlank="1" showInputMessage="1" showErrorMessage="1" xr:uid="{06C3A19C-CD59-4188-8ADF-C67C4682F668}">
          <x14:formula1>
            <xm:f>'HIDE - DGs NC - Dropdowns'!$C$107:$F$107</xm:f>
          </x14:formula1>
          <xm:sqref>H107:Q107</xm:sqref>
        </x14:dataValidation>
        <x14:dataValidation type="list" allowBlank="1" showInputMessage="1" showErrorMessage="1" xr:uid="{FFC9D62F-1B87-47B7-AE38-2C1DB58D89D0}">
          <x14:formula1>
            <xm:f>'HIDE - DGs NC - Dropdowns'!$C$108:$D$108</xm:f>
          </x14:formula1>
          <xm:sqref>H108:Q108</xm:sqref>
        </x14:dataValidation>
        <x14:dataValidation type="list" allowBlank="1" showInputMessage="1" showErrorMessage="1" xr:uid="{4ECB78AC-1289-4923-B942-1F00B9198888}">
          <x14:formula1>
            <xm:f>'HIDE - DGs NC - Dropdowns'!$C$109:$E$109</xm:f>
          </x14:formula1>
          <xm:sqref>H109:Q109</xm:sqref>
        </x14:dataValidation>
        <x14:dataValidation type="list" allowBlank="1" showInputMessage="1" showErrorMessage="1" xr:uid="{BA56C7D5-0A5A-4E39-8153-6B0962D3DE6A}">
          <x14:formula1>
            <xm:f>'HIDE - DGs NC - Dropdowns'!$C$110:$E$110</xm:f>
          </x14:formula1>
          <xm:sqref>H110:Q110</xm:sqref>
        </x14:dataValidation>
        <x14:dataValidation type="list" allowBlank="1" showInputMessage="1" showErrorMessage="1" xr:uid="{858A073E-DEB4-4810-BDBF-45628C08B4D2}">
          <x14:formula1>
            <xm:f>'HIDE - DGs NC - Dropdowns'!$C$111:$G$111</xm:f>
          </x14:formula1>
          <xm:sqref>H111:Q111</xm:sqref>
        </x14:dataValidation>
        <x14:dataValidation type="list" allowBlank="1" showInputMessage="1" showErrorMessage="1" xr:uid="{372FFAAD-EBDC-4D60-86A8-B583FAD5A9E3}">
          <x14:formula1>
            <xm:f>'HIDE - DGs NC - Dropdowns'!$C$114:$G$114</xm:f>
          </x14:formula1>
          <xm:sqref>H114:Q114</xm:sqref>
        </x14:dataValidation>
        <x14:dataValidation type="list" allowBlank="1" showInputMessage="1" showErrorMessage="1" xr:uid="{75DF3743-9E6D-4D8E-B3FC-C25872924571}">
          <x14:formula1>
            <xm:f>'HIDE - DGs NC - Dropdowns'!$C$115:$G$115</xm:f>
          </x14:formula1>
          <xm:sqref>H115:Q115</xm:sqref>
        </x14:dataValidation>
        <x14:dataValidation type="list" allowBlank="1" showInputMessage="1" showErrorMessage="1" xr:uid="{48A3EDE1-419E-4624-8B11-189B75692C8B}">
          <x14:formula1>
            <xm:f>'HIDE - DGs NC - Dropdowns'!$C$116:$G$116</xm:f>
          </x14:formula1>
          <xm:sqref>H116:Q116</xm:sqref>
        </x14:dataValidation>
        <x14:dataValidation type="list" allowBlank="1" showInputMessage="1" showErrorMessage="1" xr:uid="{E176449E-5D29-422A-830C-C20043B8B1A2}">
          <x14:formula1>
            <xm:f>'HIDE - DGs NC - Dropdowns'!$C$119:$D$119</xm:f>
          </x14:formula1>
          <xm:sqref>H119:Q119</xm:sqref>
        </x14:dataValidation>
        <x14:dataValidation type="list" allowBlank="1" showInputMessage="1" showErrorMessage="1" xr:uid="{EED4569F-C1F5-4E76-9CE1-6FC536EC034C}">
          <x14:formula1>
            <xm:f>'HIDE - DGs NC - Dropdowns'!$C$121:$D$121</xm:f>
          </x14:formula1>
          <xm:sqref>H121:Q121</xm:sqref>
        </x14:dataValidation>
        <x14:dataValidation type="list" allowBlank="1" showInputMessage="1" showErrorMessage="1" xr:uid="{C2353561-F1AA-4A14-811F-185EE1F4C4A7}">
          <x14:formula1>
            <xm:f>'HIDE - DGs NC - Dropdowns'!$C$125:$E$125</xm:f>
          </x14:formula1>
          <xm:sqref>H125:Q125</xm:sqref>
        </x14:dataValidation>
        <x14:dataValidation type="list" allowBlank="1" showInputMessage="1" showErrorMessage="1" xr:uid="{524D4AD6-1C98-4371-B9A0-55E6094CD96F}">
          <x14:formula1>
            <xm:f>'HIDE - DGs NC - Dropdowns'!$C$126:$D$126</xm:f>
          </x14:formula1>
          <xm:sqref>H126:Q126</xm:sqref>
        </x14:dataValidation>
        <x14:dataValidation type="list" allowBlank="1" showInputMessage="1" showErrorMessage="1" xr:uid="{33562A85-EFFA-428F-A12B-616CA4DD5C85}">
          <x14:formula1>
            <xm:f>'HIDE - DGs NC - Dropdowns'!$C$127:$D$127</xm:f>
          </x14:formula1>
          <xm:sqref>H127:Q127</xm:sqref>
        </x14:dataValidation>
        <x14:dataValidation type="list" allowBlank="1" showInputMessage="1" showErrorMessage="1" xr:uid="{3101C9B4-4A8A-4AD7-BF3D-A889A3EFDEC1}">
          <x14:formula1>
            <xm:f>'HIDE - DGs NC - Dropdowns'!$C$130:$D$130</xm:f>
          </x14:formula1>
          <xm:sqref>H130:Q130</xm:sqref>
        </x14:dataValidation>
        <x14:dataValidation type="list" allowBlank="1" showInputMessage="1" showErrorMessage="1" xr:uid="{62730E63-4B6A-4B5A-9F17-3459A43AECBF}">
          <x14:formula1>
            <xm:f>'HIDE - DGs NC - Dropdowns'!$C$131:$D$131</xm:f>
          </x14:formula1>
          <xm:sqref>H131:Q131</xm:sqref>
        </x14:dataValidation>
        <x14:dataValidation type="list" allowBlank="1" showInputMessage="1" showErrorMessage="1" xr:uid="{9E347DDF-5F47-4A92-A730-21C8D781D3A2}">
          <x14:formula1>
            <xm:f>'HIDE - DGs NC - Dropdowns'!$C$133:$D$133</xm:f>
          </x14:formula1>
          <xm:sqref>H133:Q133</xm:sqref>
        </x14:dataValidation>
        <x14:dataValidation type="list" allowBlank="1" showInputMessage="1" showErrorMessage="1" xr:uid="{D4B42945-1CCB-4BA4-BECF-452B1D0BD620}">
          <x14:formula1>
            <xm:f>'HIDE - DGs NC - Dropdowns'!$C$136:$D$136</xm:f>
          </x14:formula1>
          <xm:sqref>H136:Q136</xm:sqref>
        </x14:dataValidation>
        <x14:dataValidation type="list" allowBlank="1" showInputMessage="1" showErrorMessage="1" xr:uid="{FBB5E5AE-D74F-46A1-B0CD-1BE06F401DF9}">
          <x14:formula1>
            <xm:f>'HIDE - DGs NC - Dropdowns'!$C$140:$E$140</xm:f>
          </x14:formula1>
          <xm:sqref>H140:Q140</xm:sqref>
        </x14:dataValidation>
        <x14:dataValidation type="list" allowBlank="1" showInputMessage="1" showErrorMessage="1" xr:uid="{0CDFD864-9CEF-4882-B217-B8E62D5F434C}">
          <x14:formula1>
            <xm:f>'HIDE - DGs NC - Dropdowns'!$C$141:$D$141</xm:f>
          </x14:formula1>
          <xm:sqref>H141:Q141</xm:sqref>
        </x14:dataValidation>
        <x14:dataValidation type="list" allowBlank="1" showInputMessage="1" showErrorMessage="1" xr:uid="{E4C777D2-B790-428D-BD98-D520052D5E4D}">
          <x14:formula1>
            <xm:f>'HIDE - DGs NC - Dropdowns'!$C$142:$D$142</xm:f>
          </x14:formula1>
          <xm:sqref>H142:Q142</xm:sqref>
        </x14:dataValidation>
        <x14:dataValidation type="list" allowBlank="1" showInputMessage="1" showErrorMessage="1" xr:uid="{A9C41761-E9BD-4906-900F-62275263264F}">
          <x14:formula1>
            <xm:f>'HIDE - DGs NC - Dropdowns'!$C$143:$D$143</xm:f>
          </x14:formula1>
          <xm:sqref>H143:Q143</xm:sqref>
        </x14:dataValidation>
        <x14:dataValidation type="list" allowBlank="1" showInputMessage="1" showErrorMessage="1" xr:uid="{9EDDA44B-9C6D-4027-AF15-6EC6FA382661}">
          <x14:formula1>
            <xm:f>'HIDE - DGs NC - Dropdowns'!$C$147:$D$147</xm:f>
          </x14:formula1>
          <xm:sqref>H147:Q147</xm:sqref>
        </x14:dataValidation>
        <x14:dataValidation type="list" allowBlank="1" showInputMessage="1" showErrorMessage="1" xr:uid="{E320B296-244D-42B1-A007-B98F0AA8B398}">
          <x14:formula1>
            <xm:f>'HIDE - DGs NC - Dropdowns'!$C$148:$D$148</xm:f>
          </x14:formula1>
          <xm:sqref>H148:Q148</xm:sqref>
        </x14:dataValidation>
        <x14:dataValidation type="list" allowBlank="1" showInputMessage="1" showErrorMessage="1" xr:uid="{BE836852-EB52-4376-91E8-E486D3A88604}">
          <x14:formula1>
            <xm:f>'HIDE - DGs NC - Dropdowns'!$C$149:$D$149</xm:f>
          </x14:formula1>
          <xm:sqref>H149:Q149</xm:sqref>
        </x14:dataValidation>
        <x14:dataValidation type="list" allowBlank="1" showInputMessage="1" showErrorMessage="1" xr:uid="{432FD9A9-6D1F-4B06-908C-44859D3344B7}">
          <x14:formula1>
            <xm:f>'HIDE - DGs NC - Dropdowns'!$C$151:$D$151</xm:f>
          </x14:formula1>
          <xm:sqref>H151:Q151</xm:sqref>
        </x14:dataValidation>
        <x14:dataValidation type="list" allowBlank="1" showInputMessage="1" showErrorMessage="1" xr:uid="{1000C663-D9C4-4021-98E8-762099B1B164}">
          <x14:formula1>
            <xm:f>'HIDE - DGs NC - Dropdowns'!$C$62:$D$62</xm:f>
          </x14:formula1>
          <xm:sqref>H62:Q62</xm:sqref>
        </x14:dataValidation>
        <x14:dataValidation type="list" allowBlank="1" showInputMessage="1" showErrorMessage="1" xr:uid="{348FB381-B5BF-4740-A694-4529344685DC}">
          <x14:formula1>
            <xm:f>'HIDE - DGs NC - Dropdowns'!$C$41:$E$41</xm:f>
          </x14:formula1>
          <xm:sqref>H41:Q41</xm:sqref>
        </x14:dataValidation>
        <x14:dataValidation type="list" allowBlank="1" showInputMessage="1" showErrorMessage="1" xr:uid="{AFCAACE3-382E-4168-BE31-466789ED93F7}">
          <x14:formula1>
            <xm:f>'HIDE - DGs NC - Dropdowns'!$C$16:$F$16</xm:f>
          </x14:formula1>
          <xm:sqref>H16:Q16</xm:sqref>
        </x14:dataValidation>
        <x14:dataValidation type="list" allowBlank="1" showInputMessage="1" showErrorMessage="1" xr:uid="{1F3E4204-6453-43DA-81AD-795B2F90339F}">
          <x14:formula1>
            <xm:f>'HIDE - DGs NC - Dropdowns'!$C$101:$D$101</xm:f>
          </x14:formula1>
          <xm:sqref>H101:L101</xm:sqref>
        </x14:dataValidation>
        <x14:dataValidation type="list" allowBlank="1" showInputMessage="1" showErrorMessage="1" xr:uid="{26B236A0-9E9F-4854-9DA7-97F4E5D44A1C}">
          <x14:formula1>
            <xm:f>'HIDE - DGs NC - Dropdowns'!$C$102:$J$102</xm:f>
          </x14:formula1>
          <xm:sqref>H102:L102</xm:sqref>
        </x14:dataValidation>
        <x14:dataValidation type="list" allowBlank="1" showInputMessage="1" showErrorMessage="1" xr:uid="{BB6C40B0-15F0-4F67-AC4A-E6AC83E88027}">
          <x14:formula1>
            <xm:f>'HIDE - DGs NC - Dropdowns'!$C$132:$F$132</xm:f>
          </x14:formula1>
          <xm:sqref>I132:Q132 H132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7923F-A5AD-41C6-B637-9E6B82A9E4F1}">
  <sheetPr codeName="Sheet6">
    <tabColor theme="0" tint="-0.34998626667073579"/>
    <pageSetUpPr fitToPage="1"/>
  </sheetPr>
  <dimension ref="A1:AR152"/>
  <sheetViews>
    <sheetView showGridLines="0" zoomScaleNormal="100" workbookViewId="0">
      <pane ySplit="1" topLeftCell="A2" activePane="bottomLeft" state="frozen"/>
      <selection pane="bottomLeft"/>
    </sheetView>
  </sheetViews>
  <sheetFormatPr defaultColWidth="9.140625" defaultRowHeight="14.25" customHeight="1"/>
  <cols>
    <col min="1" max="1" width="8.7109375" style="14" customWidth="1"/>
    <col min="2" max="2" width="60.5703125" style="12" customWidth="1"/>
    <col min="3" max="16" width="20.7109375" style="14" customWidth="1"/>
    <col min="17" max="17" width="15.7109375" style="53" customWidth="1"/>
    <col min="18" max="16384" width="9.140625" style="12"/>
  </cols>
  <sheetData>
    <row r="1" spans="1:44" ht="35.1" customHeight="1">
      <c r="A1" s="175"/>
      <c r="B1" s="724" t="s">
        <v>605</v>
      </c>
      <c r="C1" s="724"/>
    </row>
    <row r="2" spans="1:44" ht="15" customHeight="1">
      <c r="A2" s="94"/>
      <c r="C2" s="203"/>
    </row>
    <row r="3" spans="1:44" ht="15" customHeight="1">
      <c r="A3" s="94"/>
      <c r="B3" s="179"/>
      <c r="C3" s="128"/>
    </row>
    <row r="4" spans="1:44" ht="12.75">
      <c r="A4" s="676" t="s">
        <v>40</v>
      </c>
      <c r="B4" s="676"/>
      <c r="C4" s="39"/>
    </row>
    <row r="5" spans="1:44" ht="12.75" customHeight="1">
      <c r="A5" s="676" t="s">
        <v>43</v>
      </c>
      <c r="B5" s="676"/>
      <c r="C5" s="115" t="s">
        <v>202</v>
      </c>
      <c r="D5" s="115" t="s">
        <v>203</v>
      </c>
      <c r="E5" s="115" t="s">
        <v>606</v>
      </c>
      <c r="F5" s="115" t="s">
        <v>607</v>
      </c>
      <c r="G5" s="115" t="s">
        <v>608</v>
      </c>
    </row>
    <row r="6" spans="1:44" ht="15" customHeight="1">
      <c r="A6" s="128"/>
      <c r="B6" s="127"/>
      <c r="I6" s="53"/>
      <c r="J6" s="12"/>
      <c r="K6" s="12"/>
      <c r="L6" s="12"/>
      <c r="M6" s="12"/>
      <c r="N6" s="12"/>
      <c r="O6" s="12"/>
      <c r="P6" s="12"/>
      <c r="Q6" s="12"/>
    </row>
    <row r="7" spans="1:44" s="15" customFormat="1" ht="15" customHeight="1">
      <c r="A7" s="578" t="s">
        <v>349</v>
      </c>
      <c r="B7" s="207" t="s">
        <v>350</v>
      </c>
      <c r="C7" s="107"/>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row>
    <row r="8" spans="1:44" s="15" customFormat="1" ht="15" customHeight="1">
      <c r="A8" s="113" t="s">
        <v>351</v>
      </c>
      <c r="B8" s="114" t="s">
        <v>103</v>
      </c>
      <c r="C8" s="95"/>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row>
    <row r="9" spans="1:44" s="15" customFormat="1" ht="15" customHeight="1">
      <c r="A9" s="96" t="s">
        <v>351</v>
      </c>
      <c r="B9" s="97" t="s">
        <v>105</v>
      </c>
      <c r="C9" s="95"/>
    </row>
    <row r="10" spans="1:44" s="15" customFormat="1" ht="30" customHeight="1">
      <c r="A10" s="178" t="s">
        <v>351</v>
      </c>
      <c r="B10" s="32" t="s">
        <v>352</v>
      </c>
      <c r="C10" s="95"/>
    </row>
    <row r="11" spans="1:44" s="15" customFormat="1" ht="15" customHeight="1">
      <c r="A11" s="178" t="s">
        <v>351</v>
      </c>
      <c r="B11" s="27" t="s">
        <v>107</v>
      </c>
      <c r="C11" s="95"/>
    </row>
    <row r="12" spans="1:44" ht="15" customHeight="1">
      <c r="A12" s="98">
        <v>1</v>
      </c>
      <c r="B12" s="99" t="s">
        <v>354</v>
      </c>
      <c r="C12" s="99"/>
    </row>
    <row r="13" spans="1:44" ht="15" customHeight="1">
      <c r="A13" s="117">
        <v>1.1000000000000001</v>
      </c>
      <c r="B13" s="125" t="s">
        <v>355</v>
      </c>
      <c r="C13" s="192"/>
    </row>
    <row r="14" spans="1:44" ht="30" customHeight="1">
      <c r="A14" s="134" t="s">
        <v>356</v>
      </c>
      <c r="B14" s="32" t="s">
        <v>609</v>
      </c>
      <c r="C14" s="104" t="s">
        <v>610</v>
      </c>
      <c r="D14" s="104" t="s">
        <v>611</v>
      </c>
      <c r="E14" s="104" t="s">
        <v>612</v>
      </c>
    </row>
    <row r="15" spans="1:44" ht="15" customHeight="1">
      <c r="A15" s="76" t="s">
        <v>359</v>
      </c>
      <c r="B15" s="42" t="s">
        <v>360</v>
      </c>
      <c r="C15" s="105" t="s">
        <v>206</v>
      </c>
      <c r="D15" s="105" t="s">
        <v>207</v>
      </c>
      <c r="E15" s="105" t="s">
        <v>230</v>
      </c>
    </row>
    <row r="16" spans="1:44" ht="30" customHeight="1">
      <c r="A16" s="76" t="s">
        <v>359</v>
      </c>
      <c r="B16" s="269" t="s">
        <v>361</v>
      </c>
      <c r="C16" s="105" t="s">
        <v>613</v>
      </c>
      <c r="D16" s="105" t="s">
        <v>614</v>
      </c>
      <c r="E16" s="105" t="s">
        <v>615</v>
      </c>
      <c r="F16" s="105" t="s">
        <v>219</v>
      </c>
    </row>
    <row r="17" spans="1:17" ht="45" customHeight="1">
      <c r="A17" s="197" t="s">
        <v>362</v>
      </c>
      <c r="B17" s="585" t="s">
        <v>363</v>
      </c>
      <c r="C17" s="105" t="s">
        <v>206</v>
      </c>
      <c r="D17" s="105" t="s">
        <v>616</v>
      </c>
      <c r="E17" s="105" t="s">
        <v>617</v>
      </c>
      <c r="F17" s="105" t="s">
        <v>230</v>
      </c>
      <c r="Q17" s="12"/>
    </row>
    <row r="18" spans="1:17" ht="25.5">
      <c r="A18" s="108" t="s">
        <v>365</v>
      </c>
      <c r="B18" s="109" t="s">
        <v>366</v>
      </c>
      <c r="C18" s="105" t="s">
        <v>618</v>
      </c>
      <c r="D18" s="105" t="s">
        <v>619</v>
      </c>
      <c r="E18" s="105" t="s">
        <v>620</v>
      </c>
      <c r="F18" s="105" t="s">
        <v>621</v>
      </c>
      <c r="G18" s="105" t="s">
        <v>219</v>
      </c>
    </row>
    <row r="19" spans="1:17" ht="15" customHeight="1">
      <c r="A19" s="117">
        <v>1.2</v>
      </c>
      <c r="B19" s="125" t="s">
        <v>367</v>
      </c>
      <c r="C19" s="54"/>
    </row>
    <row r="20" spans="1:17" ht="30" customHeight="1">
      <c r="A20" s="197" t="s">
        <v>368</v>
      </c>
      <c r="B20" s="573" t="s">
        <v>369</v>
      </c>
      <c r="C20" s="105" t="s">
        <v>206</v>
      </c>
      <c r="D20" s="105" t="s">
        <v>616</v>
      </c>
      <c r="E20" s="105" t="s">
        <v>617</v>
      </c>
      <c r="F20" s="105" t="s">
        <v>230</v>
      </c>
    </row>
    <row r="21" spans="1:17" ht="30" customHeight="1">
      <c r="A21" s="134" t="s">
        <v>371</v>
      </c>
      <c r="B21" s="573" t="s">
        <v>372</v>
      </c>
      <c r="C21" s="105" t="s">
        <v>206</v>
      </c>
      <c r="D21" s="105" t="s">
        <v>219</v>
      </c>
    </row>
    <row r="22" spans="1:17" ht="30" customHeight="1">
      <c r="A22" s="108" t="s">
        <v>374</v>
      </c>
      <c r="B22" s="110" t="s">
        <v>375</v>
      </c>
      <c r="C22" s="95"/>
    </row>
    <row r="23" spans="1:17" ht="15" customHeight="1">
      <c r="A23" s="101">
        <v>2</v>
      </c>
      <c r="B23" s="103" t="s">
        <v>376</v>
      </c>
      <c r="C23" s="122"/>
    </row>
    <row r="24" spans="1:17" ht="15" customHeight="1">
      <c r="A24" s="43">
        <v>2.1</v>
      </c>
      <c r="B24" s="44" t="s">
        <v>377</v>
      </c>
      <c r="C24" s="54"/>
    </row>
    <row r="25" spans="1:17" ht="30" customHeight="1">
      <c r="A25" s="187" t="s">
        <v>359</v>
      </c>
      <c r="B25" s="188" t="s">
        <v>378</v>
      </c>
      <c r="C25" s="105" t="s">
        <v>206</v>
      </c>
      <c r="D25" s="105" t="s">
        <v>622</v>
      </c>
    </row>
    <row r="26" spans="1:17" ht="45" customHeight="1">
      <c r="A26" s="77" t="s">
        <v>623</v>
      </c>
      <c r="B26" s="30" t="s">
        <v>380</v>
      </c>
      <c r="C26" s="105" t="s">
        <v>624</v>
      </c>
      <c r="D26" s="105" t="s">
        <v>625</v>
      </c>
      <c r="E26" s="105" t="s">
        <v>626</v>
      </c>
      <c r="F26" s="105" t="s">
        <v>627</v>
      </c>
      <c r="G26" s="105" t="s">
        <v>628</v>
      </c>
    </row>
    <row r="27" spans="1:17" ht="75" customHeight="1">
      <c r="A27" s="197" t="s">
        <v>629</v>
      </c>
      <c r="B27" s="581" t="s">
        <v>383</v>
      </c>
      <c r="C27" s="106" t="s">
        <v>630</v>
      </c>
      <c r="D27" s="106" t="s">
        <v>206</v>
      </c>
      <c r="E27" s="105" t="s">
        <v>616</v>
      </c>
      <c r="F27" s="105" t="s">
        <v>617</v>
      </c>
      <c r="G27" s="105" t="s">
        <v>230</v>
      </c>
    </row>
    <row r="28" spans="1:17" ht="60" customHeight="1">
      <c r="A28" s="197" t="s">
        <v>385</v>
      </c>
      <c r="B28" s="581" t="s">
        <v>386</v>
      </c>
      <c r="C28" s="106" t="s">
        <v>630</v>
      </c>
      <c r="D28" s="106" t="s">
        <v>206</v>
      </c>
    </row>
    <row r="29" spans="1:17" ht="30" customHeight="1">
      <c r="A29" s="134" t="s">
        <v>388</v>
      </c>
      <c r="B29" s="581" t="s">
        <v>389</v>
      </c>
      <c r="C29" s="106" t="s">
        <v>630</v>
      </c>
      <c r="D29" s="106" t="s">
        <v>206</v>
      </c>
    </row>
    <row r="30" spans="1:17" ht="45" customHeight="1">
      <c r="A30" s="134" t="s">
        <v>390</v>
      </c>
      <c r="B30" s="581" t="s">
        <v>391</v>
      </c>
      <c r="C30" s="106" t="s">
        <v>630</v>
      </c>
      <c r="D30" s="106" t="s">
        <v>206</v>
      </c>
    </row>
    <row r="31" spans="1:17" ht="60" customHeight="1">
      <c r="A31" s="134" t="s">
        <v>392</v>
      </c>
      <c r="B31" s="581" t="s">
        <v>393</v>
      </c>
      <c r="C31" s="106" t="s">
        <v>630</v>
      </c>
      <c r="D31" s="106" t="s">
        <v>206</v>
      </c>
    </row>
    <row r="32" spans="1:17" ht="60" customHeight="1">
      <c r="A32" s="134" t="s">
        <v>394</v>
      </c>
      <c r="B32" s="581" t="s">
        <v>395</v>
      </c>
      <c r="C32" s="106" t="s">
        <v>630</v>
      </c>
      <c r="D32" s="106" t="s">
        <v>206</v>
      </c>
    </row>
    <row r="33" spans="1:6" ht="30" customHeight="1">
      <c r="A33" s="134" t="s">
        <v>396</v>
      </c>
      <c r="B33" s="581" t="s">
        <v>397</v>
      </c>
      <c r="C33" s="106" t="s">
        <v>630</v>
      </c>
      <c r="D33" s="106" t="s">
        <v>206</v>
      </c>
    </row>
    <row r="34" spans="1:6" ht="30" customHeight="1">
      <c r="A34" s="108" t="s">
        <v>398</v>
      </c>
      <c r="B34" s="110" t="s">
        <v>399</v>
      </c>
      <c r="C34" s="55"/>
    </row>
    <row r="35" spans="1:6" ht="15" customHeight="1">
      <c r="A35" s="45">
        <v>2.2000000000000002</v>
      </c>
      <c r="B35" s="44" t="s">
        <v>400</v>
      </c>
      <c r="C35" s="54"/>
    </row>
    <row r="36" spans="1:6" ht="45" customHeight="1">
      <c r="A36" s="693" t="s">
        <v>631</v>
      </c>
      <c r="B36" s="34" t="s">
        <v>401</v>
      </c>
      <c r="C36" s="105" t="s">
        <v>206</v>
      </c>
      <c r="D36" s="105" t="s">
        <v>207</v>
      </c>
    </row>
    <row r="37" spans="1:6" ht="60" customHeight="1">
      <c r="A37" s="693"/>
      <c r="B37" s="581" t="s">
        <v>632</v>
      </c>
      <c r="C37" s="106" t="s">
        <v>219</v>
      </c>
      <c r="D37" s="106" t="s">
        <v>206</v>
      </c>
    </row>
    <row r="38" spans="1:6" ht="45" customHeight="1">
      <c r="A38" s="693"/>
      <c r="B38" s="581" t="s">
        <v>391</v>
      </c>
      <c r="C38" s="106" t="s">
        <v>219</v>
      </c>
      <c r="D38" s="106" t="s">
        <v>206</v>
      </c>
    </row>
    <row r="39" spans="1:6" ht="15" customHeight="1">
      <c r="A39" s="693"/>
      <c r="B39" s="581" t="s">
        <v>397</v>
      </c>
      <c r="C39" s="106" t="s">
        <v>219</v>
      </c>
      <c r="D39" s="106" t="s">
        <v>206</v>
      </c>
    </row>
    <row r="40" spans="1:6" ht="60" customHeight="1">
      <c r="A40" s="706" t="s">
        <v>403</v>
      </c>
      <c r="B40" s="34" t="s">
        <v>404</v>
      </c>
      <c r="C40" s="105" t="s">
        <v>633</v>
      </c>
      <c r="D40" s="105" t="s">
        <v>634</v>
      </c>
      <c r="E40" s="105" t="s">
        <v>207</v>
      </c>
    </row>
    <row r="41" spans="1:6" ht="30" customHeight="1">
      <c r="A41" s="707"/>
      <c r="B41" s="199" t="s">
        <v>406</v>
      </c>
      <c r="C41" s="105" t="s">
        <v>635</v>
      </c>
      <c r="D41" s="105" t="s">
        <v>636</v>
      </c>
      <c r="E41" s="105" t="s">
        <v>637</v>
      </c>
    </row>
    <row r="42" spans="1:6" ht="60" customHeight="1">
      <c r="A42" s="178" t="s">
        <v>407</v>
      </c>
      <c r="B42" s="34" t="s">
        <v>395</v>
      </c>
      <c r="C42" s="106" t="s">
        <v>219</v>
      </c>
      <c r="D42" s="106" t="s">
        <v>206</v>
      </c>
    </row>
    <row r="43" spans="1:6" ht="30" customHeight="1">
      <c r="A43" s="108" t="s">
        <v>408</v>
      </c>
      <c r="B43" s="110" t="s">
        <v>409</v>
      </c>
      <c r="C43" s="55"/>
    </row>
    <row r="44" spans="1:6" ht="15" customHeight="1">
      <c r="A44" s="45">
        <v>2.2999999999999998</v>
      </c>
      <c r="B44" s="44" t="s">
        <v>410</v>
      </c>
      <c r="C44" s="54"/>
    </row>
    <row r="45" spans="1:6" ht="30" customHeight="1">
      <c r="A45" s="178" t="s">
        <v>411</v>
      </c>
      <c r="B45" s="34" t="s">
        <v>412</v>
      </c>
      <c r="C45" s="105" t="s">
        <v>206</v>
      </c>
      <c r="D45" s="105" t="s">
        <v>219</v>
      </c>
    </row>
    <row r="46" spans="1:6" ht="45" customHeight="1">
      <c r="A46" s="584" t="s">
        <v>413</v>
      </c>
      <c r="B46" s="34" t="s">
        <v>414</v>
      </c>
      <c r="C46" s="105" t="s">
        <v>206</v>
      </c>
      <c r="D46" s="105" t="s">
        <v>638</v>
      </c>
      <c r="E46" s="105" t="s">
        <v>639</v>
      </c>
      <c r="F46" s="105" t="s">
        <v>640</v>
      </c>
    </row>
    <row r="47" spans="1:6" ht="30" customHeight="1">
      <c r="A47" s="134" t="s">
        <v>416</v>
      </c>
      <c r="B47" s="34" t="s">
        <v>417</v>
      </c>
      <c r="C47" s="105" t="s">
        <v>206</v>
      </c>
      <c r="D47" s="105" t="s">
        <v>219</v>
      </c>
    </row>
    <row r="48" spans="1:6" ht="30" customHeight="1">
      <c r="A48" s="108" t="s">
        <v>419</v>
      </c>
      <c r="B48" s="110" t="s">
        <v>420</v>
      </c>
      <c r="C48" s="55"/>
    </row>
    <row r="49" spans="1:17" ht="15" customHeight="1">
      <c r="A49" s="124">
        <v>2.4</v>
      </c>
      <c r="B49" s="125" t="s">
        <v>421</v>
      </c>
      <c r="C49" s="54"/>
    </row>
    <row r="50" spans="1:17" ht="30" customHeight="1">
      <c r="A50" s="701" t="s">
        <v>422</v>
      </c>
      <c r="B50" s="34" t="s">
        <v>641</v>
      </c>
      <c r="C50" s="105" t="s">
        <v>642</v>
      </c>
      <c r="D50" s="105" t="s">
        <v>643</v>
      </c>
      <c r="E50" s="105" t="s">
        <v>644</v>
      </c>
    </row>
    <row r="51" spans="1:17" ht="45" customHeight="1">
      <c r="A51" s="702"/>
      <c r="B51" s="48" t="s">
        <v>425</v>
      </c>
      <c r="C51" s="105" t="s">
        <v>645</v>
      </c>
      <c r="D51" s="105" t="s">
        <v>206</v>
      </c>
    </row>
    <row r="52" spans="1:17" ht="45" customHeight="1">
      <c r="A52" s="703"/>
      <c r="B52" s="34" t="s">
        <v>426</v>
      </c>
      <c r="C52" s="105" t="s">
        <v>645</v>
      </c>
      <c r="D52" s="105" t="s">
        <v>206</v>
      </c>
    </row>
    <row r="53" spans="1:17" ht="60" customHeight="1">
      <c r="A53" s="586" t="s">
        <v>427</v>
      </c>
      <c r="B53" s="34" t="s">
        <v>428</v>
      </c>
      <c r="C53" s="105" t="s">
        <v>206</v>
      </c>
      <c r="D53" s="105" t="s">
        <v>219</v>
      </c>
    </row>
    <row r="54" spans="1:17" ht="30" customHeight="1">
      <c r="A54" s="108" t="s">
        <v>429</v>
      </c>
      <c r="B54" s="110" t="s">
        <v>430</v>
      </c>
      <c r="C54" s="55"/>
    </row>
    <row r="55" spans="1:17" ht="15" customHeight="1">
      <c r="A55" s="100">
        <v>3</v>
      </c>
      <c r="B55" s="103" t="s">
        <v>431</v>
      </c>
      <c r="C55" s="103"/>
      <c r="M55" s="12"/>
      <c r="N55" s="12"/>
      <c r="O55" s="12"/>
      <c r="P55" s="12"/>
    </row>
    <row r="56" spans="1:17" ht="15" customHeight="1">
      <c r="A56" s="45">
        <v>3.1</v>
      </c>
      <c r="B56" s="125" t="s">
        <v>432</v>
      </c>
      <c r="C56" s="58"/>
    </row>
    <row r="57" spans="1:17" ht="30" customHeight="1">
      <c r="A57" s="723" t="s">
        <v>433</v>
      </c>
      <c r="B57" s="663" t="s">
        <v>434</v>
      </c>
      <c r="C57" s="105" t="s">
        <v>646</v>
      </c>
      <c r="D57" s="105" t="s">
        <v>647</v>
      </c>
      <c r="E57" s="105" t="s">
        <v>648</v>
      </c>
      <c r="F57" s="105" t="s">
        <v>649</v>
      </c>
      <c r="G57" s="105" t="s">
        <v>295</v>
      </c>
      <c r="H57" s="105" t="s">
        <v>230</v>
      </c>
    </row>
    <row r="58" spans="1:17" ht="15" customHeight="1">
      <c r="A58" s="723"/>
      <c r="B58" s="663"/>
      <c r="C58" s="56"/>
    </row>
    <row r="59" spans="1:17" ht="45" customHeight="1">
      <c r="A59" s="178" t="s">
        <v>351</v>
      </c>
      <c r="B59" s="34" t="s">
        <v>436</v>
      </c>
      <c r="C59" s="104" t="s">
        <v>650</v>
      </c>
      <c r="D59" s="104" t="s">
        <v>651</v>
      </c>
      <c r="E59" s="104" t="s">
        <v>230</v>
      </c>
    </row>
    <row r="60" spans="1:17" ht="30" customHeight="1">
      <c r="A60" s="25" t="s">
        <v>438</v>
      </c>
      <c r="B60" s="32" t="s">
        <v>439</v>
      </c>
      <c r="C60" s="104" t="s">
        <v>206</v>
      </c>
      <c r="D60" s="104" t="s">
        <v>219</v>
      </c>
      <c r="Q60" s="12"/>
    </row>
    <row r="61" spans="1:17" ht="30" customHeight="1">
      <c r="A61" s="725" t="s">
        <v>441</v>
      </c>
      <c r="B61" s="32" t="s">
        <v>442</v>
      </c>
      <c r="C61" s="104" t="s">
        <v>206</v>
      </c>
      <c r="D61" s="104" t="s">
        <v>219</v>
      </c>
      <c r="L61" s="12"/>
      <c r="Q61" s="12"/>
    </row>
    <row r="62" spans="1:17" ht="45" customHeight="1">
      <c r="A62" s="726"/>
      <c r="B62" s="32" t="s">
        <v>443</v>
      </c>
      <c r="C62" s="104" t="s">
        <v>206</v>
      </c>
      <c r="D62" s="104" t="s">
        <v>219</v>
      </c>
      <c r="L62" s="12"/>
      <c r="Q62" s="12"/>
    </row>
    <row r="63" spans="1:17" ht="30" customHeight="1">
      <c r="A63" s="108" t="s">
        <v>444</v>
      </c>
      <c r="B63" s="110" t="s">
        <v>445</v>
      </c>
      <c r="C63" s="56"/>
    </row>
    <row r="64" spans="1:17" ht="15" customHeight="1">
      <c r="A64" s="45">
        <v>3.2</v>
      </c>
      <c r="B64" s="44" t="s">
        <v>446</v>
      </c>
      <c r="C64" s="45"/>
      <c r="H64" s="41"/>
      <c r="I64" s="41"/>
      <c r="J64" s="41"/>
      <c r="K64" s="41"/>
    </row>
    <row r="65" spans="1:17" ht="30" customHeight="1">
      <c r="A65" s="25" t="s">
        <v>447</v>
      </c>
      <c r="B65" s="587" t="s">
        <v>448</v>
      </c>
      <c r="C65" s="104" t="s">
        <v>206</v>
      </c>
      <c r="D65" s="104" t="s">
        <v>219</v>
      </c>
      <c r="H65" s="41"/>
      <c r="I65" s="41"/>
      <c r="J65" s="8"/>
      <c r="N65" s="53"/>
      <c r="O65" s="12"/>
      <c r="P65" s="12"/>
    </row>
    <row r="66" spans="1:17" ht="30" customHeight="1">
      <c r="A66" s="725" t="s">
        <v>449</v>
      </c>
      <c r="B66" s="699" t="s">
        <v>450</v>
      </c>
      <c r="C66" s="104" t="s">
        <v>652</v>
      </c>
      <c r="D66" s="104" t="s">
        <v>653</v>
      </c>
      <c r="E66" s="105" t="s">
        <v>295</v>
      </c>
      <c r="F66" s="105" t="s">
        <v>230</v>
      </c>
      <c r="Q66" s="12"/>
    </row>
    <row r="67" spans="1:17" ht="15" customHeight="1">
      <c r="A67" s="725"/>
      <c r="B67" s="700"/>
      <c r="C67" s="56"/>
      <c r="I67" s="12"/>
      <c r="J67" s="12"/>
      <c r="K67" s="12"/>
    </row>
    <row r="68" spans="1:17" ht="30" customHeight="1">
      <c r="A68" s="25" t="s">
        <v>351</v>
      </c>
      <c r="B68" s="587" t="s">
        <v>452</v>
      </c>
      <c r="C68" s="104" t="s">
        <v>650</v>
      </c>
      <c r="D68" s="104" t="s">
        <v>651</v>
      </c>
      <c r="E68" s="104" t="s">
        <v>230</v>
      </c>
      <c r="H68" s="12"/>
      <c r="I68" s="12"/>
      <c r="J68" s="12"/>
      <c r="K68" s="12"/>
    </row>
    <row r="69" spans="1:17" ht="30" customHeight="1">
      <c r="A69" s="25" t="s">
        <v>454</v>
      </c>
      <c r="B69" s="587" t="s">
        <v>455</v>
      </c>
      <c r="C69" s="104" t="s">
        <v>206</v>
      </c>
      <c r="D69" s="104" t="s">
        <v>219</v>
      </c>
      <c r="L69" s="12"/>
      <c r="M69" s="12"/>
      <c r="N69" s="12"/>
      <c r="O69" s="12"/>
      <c r="P69" s="12"/>
      <c r="Q69" s="12"/>
    </row>
    <row r="70" spans="1:17" ht="45" customHeight="1">
      <c r="A70" s="25" t="s">
        <v>456</v>
      </c>
      <c r="B70" s="587" t="s">
        <v>457</v>
      </c>
      <c r="C70" s="104" t="s">
        <v>654</v>
      </c>
      <c r="D70" s="104" t="s">
        <v>655</v>
      </c>
      <c r="L70" s="12"/>
      <c r="M70" s="12"/>
      <c r="N70" s="12"/>
      <c r="O70" s="12"/>
      <c r="P70" s="12"/>
      <c r="Q70" s="12"/>
    </row>
    <row r="71" spans="1:17" ht="30" customHeight="1">
      <c r="A71" s="108" t="s">
        <v>458</v>
      </c>
      <c r="B71" s="110" t="s">
        <v>459</v>
      </c>
      <c r="C71" s="56"/>
      <c r="L71" s="12"/>
      <c r="M71" s="12"/>
      <c r="N71" s="12"/>
      <c r="O71" s="12"/>
      <c r="P71" s="12"/>
      <c r="Q71" s="12"/>
    </row>
    <row r="72" spans="1:17" ht="15" customHeight="1">
      <c r="A72" s="45">
        <v>3.3</v>
      </c>
      <c r="B72" s="44" t="s">
        <v>460</v>
      </c>
      <c r="C72" s="45"/>
      <c r="L72" s="12"/>
      <c r="M72" s="12"/>
      <c r="N72" s="12"/>
      <c r="O72" s="12"/>
      <c r="P72" s="12"/>
      <c r="Q72" s="12"/>
    </row>
    <row r="73" spans="1:17" ht="15" customHeight="1">
      <c r="A73" s="696" t="s">
        <v>351</v>
      </c>
      <c r="B73" s="663" t="s">
        <v>461</v>
      </c>
      <c r="C73" s="104" t="s">
        <v>656</v>
      </c>
      <c r="D73" s="104" t="s">
        <v>657</v>
      </c>
      <c r="E73" s="104" t="s">
        <v>295</v>
      </c>
    </row>
    <row r="74" spans="1:17" ht="15" customHeight="1">
      <c r="A74" s="696"/>
      <c r="B74" s="663"/>
      <c r="C74" s="131"/>
      <c r="D74" s="12"/>
      <c r="E74" s="12"/>
      <c r="F74" s="12"/>
      <c r="G74" s="12"/>
      <c r="H74" s="12"/>
      <c r="I74" s="12"/>
      <c r="J74" s="12"/>
      <c r="K74" s="12"/>
    </row>
    <row r="75" spans="1:17" ht="15" customHeight="1">
      <c r="A75" s="696" t="s">
        <v>351</v>
      </c>
      <c r="B75" s="663" t="s">
        <v>462</v>
      </c>
      <c r="C75" s="104" t="s">
        <v>656</v>
      </c>
      <c r="D75" s="104" t="s">
        <v>657</v>
      </c>
      <c r="E75" s="104" t="s">
        <v>295</v>
      </c>
      <c r="G75" s="12"/>
      <c r="H75" s="12"/>
      <c r="I75" s="12"/>
      <c r="J75" s="12"/>
      <c r="K75" s="12"/>
    </row>
    <row r="76" spans="1:17" ht="15" customHeight="1">
      <c r="A76" s="696"/>
      <c r="B76" s="663"/>
      <c r="C76" s="131"/>
      <c r="D76" s="12"/>
      <c r="E76" s="12"/>
      <c r="F76" s="12"/>
      <c r="G76" s="12"/>
      <c r="H76" s="12"/>
      <c r="I76" s="12"/>
      <c r="J76" s="12"/>
      <c r="K76" s="12"/>
    </row>
    <row r="77" spans="1:17" ht="30" customHeight="1">
      <c r="A77" s="189" t="s">
        <v>463</v>
      </c>
      <c r="B77" s="587" t="s">
        <v>464</v>
      </c>
      <c r="C77" s="104" t="s">
        <v>206</v>
      </c>
      <c r="D77" s="104" t="s">
        <v>219</v>
      </c>
      <c r="G77" s="12"/>
      <c r="H77" s="12"/>
      <c r="I77" s="12"/>
      <c r="J77" s="12"/>
      <c r="K77" s="12"/>
    </row>
    <row r="78" spans="1:17" ht="30" customHeight="1">
      <c r="A78" s="121" t="s">
        <v>466</v>
      </c>
      <c r="B78" s="587" t="s">
        <v>467</v>
      </c>
      <c r="C78" s="104" t="s">
        <v>206</v>
      </c>
      <c r="D78" s="104" t="s">
        <v>219</v>
      </c>
      <c r="F78" s="12"/>
    </row>
    <row r="79" spans="1:17" ht="30" customHeight="1">
      <c r="A79" s="178" t="s">
        <v>468</v>
      </c>
      <c r="B79" s="12" t="s">
        <v>469</v>
      </c>
      <c r="C79" s="104" t="s">
        <v>206</v>
      </c>
      <c r="D79" s="104" t="s">
        <v>219</v>
      </c>
    </row>
    <row r="80" spans="1:17" ht="30" customHeight="1">
      <c r="A80" s="121" t="s">
        <v>470</v>
      </c>
      <c r="B80" s="587" t="s">
        <v>471</v>
      </c>
      <c r="C80" s="104" t="s">
        <v>206</v>
      </c>
      <c r="D80" s="104" t="s">
        <v>219</v>
      </c>
    </row>
    <row r="81" spans="1:17" ht="30" customHeight="1">
      <c r="A81" s="178" t="s">
        <v>472</v>
      </c>
      <c r="B81" s="587" t="s">
        <v>473</v>
      </c>
      <c r="C81" s="104" t="s">
        <v>206</v>
      </c>
      <c r="D81" s="104" t="s">
        <v>219</v>
      </c>
    </row>
    <row r="82" spans="1:17" ht="30" customHeight="1">
      <c r="A82" s="108" t="s">
        <v>474</v>
      </c>
      <c r="B82" s="109" t="s">
        <v>475</v>
      </c>
      <c r="C82" s="55"/>
    </row>
    <row r="83" spans="1:17" ht="15" customHeight="1">
      <c r="A83" s="45">
        <v>3.4</v>
      </c>
      <c r="B83" s="51" t="s">
        <v>476</v>
      </c>
      <c r="C83" s="45"/>
    </row>
    <row r="84" spans="1:17" ht="30" customHeight="1">
      <c r="A84" s="704" t="s">
        <v>477</v>
      </c>
      <c r="B84" s="664" t="s">
        <v>478</v>
      </c>
      <c r="C84" s="104" t="s">
        <v>658</v>
      </c>
      <c r="D84" s="104" t="s">
        <v>659</v>
      </c>
      <c r="E84" s="104" t="s">
        <v>660</v>
      </c>
      <c r="F84" s="104" t="s">
        <v>295</v>
      </c>
    </row>
    <row r="85" spans="1:17" ht="15" customHeight="1">
      <c r="A85" s="704"/>
      <c r="B85" s="719"/>
      <c r="C85" s="55"/>
    </row>
    <row r="86" spans="1:17" ht="15" customHeight="1">
      <c r="A86" s="704"/>
      <c r="B86" s="34" t="s">
        <v>480</v>
      </c>
      <c r="C86" s="104" t="s">
        <v>650</v>
      </c>
      <c r="D86" s="104" t="s">
        <v>651</v>
      </c>
      <c r="E86" s="104" t="s">
        <v>230</v>
      </c>
      <c r="L86" s="12"/>
      <c r="M86" s="12"/>
      <c r="N86" s="12"/>
      <c r="O86" s="12"/>
      <c r="P86" s="12"/>
      <c r="Q86" s="12"/>
    </row>
    <row r="87" spans="1:17" ht="105" customHeight="1">
      <c r="A87" s="704"/>
      <c r="B87" s="585" t="s">
        <v>482</v>
      </c>
      <c r="C87" s="104" t="s">
        <v>206</v>
      </c>
      <c r="D87" s="104" t="s">
        <v>219</v>
      </c>
      <c r="E87" s="8"/>
      <c r="F87" s="8"/>
      <c r="G87" s="8"/>
      <c r="H87" s="8"/>
      <c r="I87" s="8"/>
      <c r="J87" s="8"/>
      <c r="L87" s="12"/>
      <c r="M87" s="12"/>
      <c r="N87" s="12"/>
      <c r="O87" s="12"/>
      <c r="P87" s="12"/>
      <c r="Q87" s="12"/>
    </row>
    <row r="88" spans="1:17" ht="30" customHeight="1">
      <c r="A88" s="178" t="s">
        <v>483</v>
      </c>
      <c r="B88" s="587" t="s">
        <v>484</v>
      </c>
      <c r="C88" s="104" t="s">
        <v>206</v>
      </c>
      <c r="D88" s="104" t="s">
        <v>219</v>
      </c>
    </row>
    <row r="89" spans="1:17" ht="20.100000000000001" customHeight="1">
      <c r="A89" s="178" t="s">
        <v>485</v>
      </c>
      <c r="B89" s="587" t="s">
        <v>486</v>
      </c>
      <c r="C89" s="104" t="s">
        <v>206</v>
      </c>
      <c r="D89" s="104" t="s">
        <v>219</v>
      </c>
    </row>
    <row r="90" spans="1:17" ht="30" customHeight="1">
      <c r="A90" s="178" t="s">
        <v>487</v>
      </c>
      <c r="B90" s="587" t="s">
        <v>488</v>
      </c>
      <c r="C90" s="104" t="s">
        <v>206</v>
      </c>
      <c r="D90" s="104" t="s">
        <v>219</v>
      </c>
    </row>
    <row r="91" spans="1:17" ht="75" customHeight="1">
      <c r="A91" s="121" t="s">
        <v>489</v>
      </c>
      <c r="B91" s="587" t="s">
        <v>490</v>
      </c>
      <c r="C91" s="104" t="s">
        <v>206</v>
      </c>
      <c r="D91" s="104" t="s">
        <v>219</v>
      </c>
    </row>
    <row r="92" spans="1:17" ht="45" customHeight="1">
      <c r="A92" s="178" t="s">
        <v>492</v>
      </c>
      <c r="B92" s="587" t="s">
        <v>493</v>
      </c>
      <c r="C92" s="104" t="s">
        <v>206</v>
      </c>
      <c r="D92" s="104" t="s">
        <v>219</v>
      </c>
      <c r="M92" s="8"/>
      <c r="N92" s="8"/>
      <c r="O92" s="8"/>
      <c r="P92" s="8"/>
    </row>
    <row r="93" spans="1:17" ht="30" customHeight="1">
      <c r="A93" s="108" t="s">
        <v>494</v>
      </c>
      <c r="B93" s="110" t="s">
        <v>495</v>
      </c>
      <c r="C93" s="55"/>
      <c r="G93" s="12"/>
      <c r="H93" s="12"/>
      <c r="I93" s="12"/>
      <c r="J93" s="12"/>
      <c r="K93" s="12"/>
      <c r="L93" s="8"/>
      <c r="M93" s="8"/>
      <c r="N93" s="8"/>
      <c r="O93" s="8"/>
      <c r="P93" s="8"/>
      <c r="Q93" s="15"/>
    </row>
    <row r="94" spans="1:17" s="15" customFormat="1" ht="15" customHeight="1">
      <c r="A94" s="45">
        <v>3.5</v>
      </c>
      <c r="B94" s="44" t="s">
        <v>496</v>
      </c>
      <c r="C94" s="45"/>
      <c r="D94" s="14"/>
      <c r="E94" s="14"/>
      <c r="G94" s="12"/>
      <c r="H94" s="12"/>
      <c r="I94" s="12"/>
      <c r="J94" s="12"/>
      <c r="K94" s="12"/>
      <c r="L94" s="8"/>
      <c r="M94" s="14"/>
      <c r="N94" s="14"/>
      <c r="O94" s="14"/>
      <c r="P94" s="14"/>
    </row>
    <row r="95" spans="1:17" s="15" customFormat="1" ht="150" customHeight="1">
      <c r="A95" s="178">
        <v>3.5</v>
      </c>
      <c r="B95" s="587" t="s">
        <v>497</v>
      </c>
      <c r="C95" s="104" t="s">
        <v>206</v>
      </c>
      <c r="D95" s="104" t="s">
        <v>219</v>
      </c>
      <c r="E95" s="14"/>
      <c r="G95" s="12"/>
      <c r="H95" s="12"/>
      <c r="I95" s="12"/>
      <c r="J95" s="12"/>
      <c r="K95" s="12"/>
      <c r="L95" s="14"/>
      <c r="M95" s="14"/>
      <c r="N95" s="14"/>
      <c r="O95" s="14"/>
      <c r="P95" s="14"/>
      <c r="Q95" s="53"/>
    </row>
    <row r="96" spans="1:17" s="15" customFormat="1" ht="15" customHeight="1">
      <c r="A96" s="45">
        <v>3.6</v>
      </c>
      <c r="B96" s="44" t="s">
        <v>498</v>
      </c>
      <c r="C96" s="116"/>
      <c r="D96" s="14"/>
      <c r="E96" s="14"/>
      <c r="F96" s="14"/>
      <c r="G96" s="14"/>
      <c r="H96" s="14"/>
      <c r="I96" s="14"/>
      <c r="J96" s="14"/>
      <c r="K96" s="14"/>
      <c r="L96" s="8"/>
      <c r="M96" s="8"/>
      <c r="N96" s="8"/>
      <c r="O96" s="8"/>
      <c r="P96" s="8"/>
    </row>
    <row r="97" spans="1:17" s="15" customFormat="1" ht="105" customHeight="1">
      <c r="A97" s="123">
        <v>3.6</v>
      </c>
      <c r="B97" s="46" t="s">
        <v>499</v>
      </c>
      <c r="C97" s="104" t="s">
        <v>206</v>
      </c>
      <c r="D97" s="104" t="s">
        <v>219</v>
      </c>
      <c r="F97" s="14"/>
      <c r="G97" s="14"/>
      <c r="H97" s="14"/>
      <c r="I97" s="14"/>
      <c r="J97" s="14"/>
      <c r="K97" s="14"/>
      <c r="L97" s="14"/>
      <c r="M97" s="14"/>
      <c r="N97" s="14"/>
      <c r="O97" s="14"/>
      <c r="P97" s="14"/>
      <c r="Q97" s="12"/>
    </row>
    <row r="98" spans="1:17" ht="15" customHeight="1">
      <c r="A98" s="100">
        <v>4</v>
      </c>
      <c r="B98" s="86" t="s">
        <v>500</v>
      </c>
      <c r="C98" s="102"/>
      <c r="D98" s="8"/>
      <c r="E98" s="8"/>
      <c r="F98" s="8"/>
      <c r="G98" s="8"/>
      <c r="H98" s="8"/>
      <c r="I98" s="8"/>
      <c r="J98" s="8"/>
      <c r="K98" s="8"/>
      <c r="Q98" s="12"/>
    </row>
    <row r="99" spans="1:17" ht="15" customHeight="1">
      <c r="A99" s="45">
        <v>4.0999999999999996</v>
      </c>
      <c r="B99" s="44" t="s">
        <v>501</v>
      </c>
      <c r="C99" s="116"/>
    </row>
    <row r="100" spans="1:17" ht="15" customHeight="1">
      <c r="A100" s="47" t="s">
        <v>502</v>
      </c>
      <c r="B100" s="183" t="s">
        <v>661</v>
      </c>
      <c r="C100" s="104" t="s">
        <v>206</v>
      </c>
      <c r="D100" s="104" t="s">
        <v>219</v>
      </c>
      <c r="E100" s="15"/>
      <c r="F100" s="15"/>
      <c r="G100" s="15"/>
      <c r="K100" s="8"/>
    </row>
    <row r="101" spans="1:17" ht="15" customHeight="1">
      <c r="A101" s="47" t="s">
        <v>505</v>
      </c>
      <c r="B101" s="34" t="s">
        <v>506</v>
      </c>
      <c r="C101" s="104" t="s">
        <v>206</v>
      </c>
      <c r="D101" s="104" t="s">
        <v>662</v>
      </c>
      <c r="E101" s="15"/>
      <c r="F101" s="15"/>
      <c r="G101" s="15"/>
      <c r="K101" s="8"/>
    </row>
    <row r="102" spans="1:17" ht="30" customHeight="1">
      <c r="A102" s="47" t="s">
        <v>351</v>
      </c>
      <c r="B102" s="34" t="s">
        <v>508</v>
      </c>
      <c r="C102" s="104" t="s">
        <v>663</v>
      </c>
      <c r="D102" s="104" t="s">
        <v>664</v>
      </c>
      <c r="E102" s="104" t="s">
        <v>665</v>
      </c>
      <c r="F102" s="104" t="s">
        <v>666</v>
      </c>
      <c r="G102" s="104" t="s">
        <v>667</v>
      </c>
      <c r="H102" s="104" t="s">
        <v>668</v>
      </c>
      <c r="I102" s="104" t="s">
        <v>669</v>
      </c>
      <c r="J102" s="104" t="s">
        <v>670</v>
      </c>
      <c r="K102" s="8"/>
    </row>
    <row r="103" spans="1:17" ht="30" customHeight="1">
      <c r="A103" s="47" t="s">
        <v>351</v>
      </c>
      <c r="B103" s="34" t="s">
        <v>671</v>
      </c>
      <c r="C103" s="55"/>
    </row>
    <row r="104" spans="1:17" ht="30" customHeight="1">
      <c r="A104" s="47" t="s">
        <v>351</v>
      </c>
      <c r="B104" s="34" t="s">
        <v>511</v>
      </c>
      <c r="C104" s="55"/>
    </row>
    <row r="105" spans="1:17" ht="30" customHeight="1">
      <c r="A105" s="108" t="s">
        <v>512</v>
      </c>
      <c r="B105" s="110" t="s">
        <v>513</v>
      </c>
      <c r="C105" s="55"/>
      <c r="J105" s="8"/>
      <c r="K105" s="8"/>
    </row>
    <row r="106" spans="1:17" ht="15" customHeight="1">
      <c r="A106" s="135">
        <v>4.2</v>
      </c>
      <c r="B106" s="136" t="s">
        <v>515</v>
      </c>
      <c r="C106" s="192"/>
      <c r="D106" s="8"/>
      <c r="E106" s="8"/>
      <c r="F106" s="8"/>
      <c r="G106" s="8"/>
      <c r="H106" s="8"/>
      <c r="I106" s="8"/>
      <c r="J106" s="8"/>
      <c r="K106" s="8"/>
    </row>
    <row r="107" spans="1:17" ht="30" customHeight="1">
      <c r="A107" s="198" t="s">
        <v>516</v>
      </c>
      <c r="B107" s="34" t="s">
        <v>517</v>
      </c>
      <c r="C107" s="105" t="s">
        <v>206</v>
      </c>
      <c r="D107" s="105" t="s">
        <v>616</v>
      </c>
      <c r="E107" s="105" t="s">
        <v>617</v>
      </c>
      <c r="F107" s="105" t="s">
        <v>219</v>
      </c>
      <c r="K107" s="8"/>
    </row>
    <row r="108" spans="1:17" ht="30" customHeight="1">
      <c r="A108" s="190" t="s">
        <v>519</v>
      </c>
      <c r="B108" s="34" t="s">
        <v>520</v>
      </c>
      <c r="C108" s="105" t="s">
        <v>206</v>
      </c>
      <c r="D108" s="105" t="s">
        <v>219</v>
      </c>
    </row>
    <row r="109" spans="1:17" ht="15" customHeight="1">
      <c r="A109" s="47" t="s">
        <v>351</v>
      </c>
      <c r="B109" s="49" t="s">
        <v>521</v>
      </c>
      <c r="C109" s="105" t="s">
        <v>672</v>
      </c>
      <c r="D109" s="105" t="s">
        <v>673</v>
      </c>
      <c r="E109" s="105" t="s">
        <v>674</v>
      </c>
    </row>
    <row r="110" spans="1:17" ht="15" customHeight="1">
      <c r="A110" s="47" t="s">
        <v>351</v>
      </c>
      <c r="B110" s="46" t="s">
        <v>522</v>
      </c>
      <c r="C110" s="105" t="s">
        <v>675</v>
      </c>
      <c r="D110" s="105" t="s">
        <v>676</v>
      </c>
      <c r="E110" s="105" t="s">
        <v>677</v>
      </c>
      <c r="K110" s="8"/>
    </row>
    <row r="111" spans="1:17" ht="15" customHeight="1">
      <c r="A111" s="47" t="s">
        <v>351</v>
      </c>
      <c r="B111" s="46" t="s">
        <v>523</v>
      </c>
      <c r="C111" s="105" t="s">
        <v>675</v>
      </c>
      <c r="D111" s="105" t="s">
        <v>678</v>
      </c>
      <c r="E111" s="105" t="s">
        <v>679</v>
      </c>
      <c r="F111" s="105" t="s">
        <v>680</v>
      </c>
      <c r="G111" s="105" t="s">
        <v>681</v>
      </c>
    </row>
    <row r="112" spans="1:17" ht="30" customHeight="1">
      <c r="A112" s="108" t="s">
        <v>524</v>
      </c>
      <c r="B112" s="110" t="s">
        <v>525</v>
      </c>
      <c r="C112" s="55"/>
    </row>
    <row r="113" spans="1:7" ht="15" customHeight="1">
      <c r="A113" s="135">
        <v>4.3</v>
      </c>
      <c r="B113" s="136" t="s">
        <v>526</v>
      </c>
      <c r="C113" s="192"/>
    </row>
    <row r="114" spans="1:7" ht="30" customHeight="1">
      <c r="A114" s="198" t="s">
        <v>527</v>
      </c>
      <c r="B114" s="34" t="s">
        <v>682</v>
      </c>
      <c r="C114" s="105" t="s">
        <v>683</v>
      </c>
      <c r="D114" s="105" t="s">
        <v>684</v>
      </c>
      <c r="E114" s="105" t="s">
        <v>616</v>
      </c>
      <c r="F114" s="105" t="s">
        <v>617</v>
      </c>
      <c r="G114" s="105" t="s">
        <v>685</v>
      </c>
    </row>
    <row r="115" spans="1:7" ht="30" customHeight="1">
      <c r="A115" s="198" t="s">
        <v>530</v>
      </c>
      <c r="B115" s="34" t="s">
        <v>686</v>
      </c>
      <c r="C115" s="105" t="s">
        <v>683</v>
      </c>
      <c r="D115" s="105" t="s">
        <v>684</v>
      </c>
      <c r="E115" s="105" t="s">
        <v>616</v>
      </c>
      <c r="F115" s="105" t="s">
        <v>617</v>
      </c>
      <c r="G115" s="105" t="s">
        <v>685</v>
      </c>
    </row>
    <row r="116" spans="1:7" ht="45" customHeight="1">
      <c r="A116" s="198" t="s">
        <v>532</v>
      </c>
      <c r="B116" s="34" t="s">
        <v>533</v>
      </c>
      <c r="C116" s="105" t="s">
        <v>206</v>
      </c>
      <c r="D116" s="105" t="s">
        <v>616</v>
      </c>
      <c r="E116" s="105" t="s">
        <v>617</v>
      </c>
      <c r="F116" s="105" t="s">
        <v>687</v>
      </c>
      <c r="G116" s="105" t="s">
        <v>685</v>
      </c>
    </row>
    <row r="117" spans="1:7" ht="30" customHeight="1">
      <c r="A117" s="108" t="s">
        <v>535</v>
      </c>
      <c r="B117" s="110" t="s">
        <v>536</v>
      </c>
      <c r="C117" s="55"/>
    </row>
    <row r="118" spans="1:7" ht="15" customHeight="1">
      <c r="A118" s="135">
        <v>4.4000000000000004</v>
      </c>
      <c r="B118" s="51" t="s">
        <v>537</v>
      </c>
      <c r="C118" s="192"/>
    </row>
    <row r="119" spans="1:7" ht="30" customHeight="1">
      <c r="A119" s="47" t="s">
        <v>538</v>
      </c>
      <c r="B119" s="34" t="s">
        <v>539</v>
      </c>
      <c r="C119" s="105" t="s">
        <v>206</v>
      </c>
      <c r="D119" s="105" t="s">
        <v>219</v>
      </c>
    </row>
    <row r="120" spans="1:7" ht="45" customHeight="1">
      <c r="A120" s="47" t="s">
        <v>540</v>
      </c>
      <c r="B120" s="34" t="s">
        <v>541</v>
      </c>
      <c r="C120" s="55"/>
    </row>
    <row r="121" spans="1:7" ht="30" customHeight="1">
      <c r="A121" s="47" t="s">
        <v>543</v>
      </c>
      <c r="B121" s="34" t="s">
        <v>544</v>
      </c>
      <c r="C121" s="105" t="s">
        <v>206</v>
      </c>
      <c r="D121" s="105" t="s">
        <v>219</v>
      </c>
    </row>
    <row r="122" spans="1:7" ht="30" customHeight="1">
      <c r="A122" s="108" t="s">
        <v>545</v>
      </c>
      <c r="B122" s="110" t="s">
        <v>546</v>
      </c>
      <c r="C122" s="55"/>
    </row>
    <row r="123" spans="1:7" ht="15" customHeight="1">
      <c r="A123" s="100">
        <v>5</v>
      </c>
      <c r="B123" s="86" t="s">
        <v>547</v>
      </c>
      <c r="C123" s="102"/>
    </row>
    <row r="124" spans="1:7" ht="15" customHeight="1">
      <c r="A124" s="135">
        <v>5.0999999999999996</v>
      </c>
      <c r="B124" s="136" t="s">
        <v>548</v>
      </c>
      <c r="C124" s="192"/>
      <c r="D124" s="191"/>
    </row>
    <row r="125" spans="1:7" ht="45" customHeight="1">
      <c r="A125" s="47" t="s">
        <v>549</v>
      </c>
      <c r="B125" s="34" t="s">
        <v>550</v>
      </c>
      <c r="C125" s="105" t="s">
        <v>206</v>
      </c>
      <c r="D125" s="105" t="s">
        <v>688</v>
      </c>
      <c r="E125" s="105" t="s">
        <v>219</v>
      </c>
    </row>
    <row r="126" spans="1:7" ht="30" customHeight="1">
      <c r="A126" s="47" t="s">
        <v>551</v>
      </c>
      <c r="B126" s="34" t="s">
        <v>552</v>
      </c>
      <c r="C126" s="105" t="s">
        <v>206</v>
      </c>
      <c r="D126" s="105" t="s">
        <v>219</v>
      </c>
    </row>
    <row r="127" spans="1:7" ht="30" customHeight="1">
      <c r="A127" s="47" t="s">
        <v>553</v>
      </c>
      <c r="B127" s="34" t="s">
        <v>554</v>
      </c>
      <c r="C127" s="105" t="s">
        <v>206</v>
      </c>
      <c r="D127" s="105" t="s">
        <v>219</v>
      </c>
    </row>
    <row r="128" spans="1:7" ht="30" customHeight="1">
      <c r="A128" s="108" t="s">
        <v>555</v>
      </c>
      <c r="B128" s="110" t="s">
        <v>556</v>
      </c>
      <c r="C128" s="193"/>
    </row>
    <row r="129" spans="1:6" ht="15" customHeight="1">
      <c r="A129" s="135">
        <v>5.2</v>
      </c>
      <c r="B129" s="136" t="s">
        <v>557</v>
      </c>
      <c r="C129" s="192"/>
    </row>
    <row r="130" spans="1:6" ht="30" customHeight="1">
      <c r="A130" s="47" t="s">
        <v>549</v>
      </c>
      <c r="B130" s="34" t="s">
        <v>559</v>
      </c>
      <c r="C130" s="105" t="s">
        <v>206</v>
      </c>
      <c r="D130" s="105" t="s">
        <v>219</v>
      </c>
    </row>
    <row r="131" spans="1:6" ht="45" customHeight="1">
      <c r="A131" s="47" t="s">
        <v>551</v>
      </c>
      <c r="B131" s="34" t="s">
        <v>561</v>
      </c>
      <c r="C131" s="105" t="s">
        <v>206</v>
      </c>
      <c r="D131" s="105" t="s">
        <v>219</v>
      </c>
    </row>
    <row r="132" spans="1:6" ht="60" customHeight="1">
      <c r="A132" s="47" t="s">
        <v>553</v>
      </c>
      <c r="B132" s="34" t="s">
        <v>563</v>
      </c>
      <c r="C132" s="105" t="s">
        <v>689</v>
      </c>
      <c r="D132" s="105" t="s">
        <v>690</v>
      </c>
      <c r="E132" s="105" t="s">
        <v>691</v>
      </c>
      <c r="F132" s="105" t="s">
        <v>219</v>
      </c>
    </row>
    <row r="133" spans="1:6" ht="30" customHeight="1">
      <c r="A133" s="47" t="s">
        <v>692</v>
      </c>
      <c r="B133" s="34" t="s">
        <v>565</v>
      </c>
      <c r="C133" s="105" t="s">
        <v>206</v>
      </c>
      <c r="D133" s="105" t="s">
        <v>219</v>
      </c>
    </row>
    <row r="134" spans="1:6" ht="30" customHeight="1">
      <c r="A134" s="108" t="s">
        <v>555</v>
      </c>
      <c r="B134" s="110" t="s">
        <v>556</v>
      </c>
      <c r="C134" s="193"/>
    </row>
    <row r="135" spans="1:6" ht="15" customHeight="1">
      <c r="A135" s="135">
        <v>5.3</v>
      </c>
      <c r="B135" s="136" t="s">
        <v>567</v>
      </c>
      <c r="C135" s="192"/>
    </row>
    <row r="136" spans="1:6" ht="30" customHeight="1">
      <c r="A136" s="178">
        <v>5.3</v>
      </c>
      <c r="B136" s="587" t="s">
        <v>568</v>
      </c>
      <c r="C136" s="105" t="s">
        <v>206</v>
      </c>
      <c r="D136" s="105" t="s">
        <v>219</v>
      </c>
    </row>
    <row r="137" spans="1:6" ht="90" customHeight="1">
      <c r="A137" s="178" t="s">
        <v>351</v>
      </c>
      <c r="B137" s="587" t="s">
        <v>569</v>
      </c>
      <c r="C137" s="55"/>
    </row>
    <row r="138" spans="1:6" ht="75" customHeight="1">
      <c r="A138" s="178" t="s">
        <v>351</v>
      </c>
      <c r="B138" s="587" t="s">
        <v>571</v>
      </c>
      <c r="C138" s="55"/>
    </row>
    <row r="139" spans="1:6" ht="15" customHeight="1">
      <c r="A139" s="100">
        <v>7</v>
      </c>
      <c r="B139" s="86" t="s">
        <v>573</v>
      </c>
      <c r="C139" s="88"/>
    </row>
    <row r="140" spans="1:6" ht="60" customHeight="1">
      <c r="A140" s="178" t="s">
        <v>351</v>
      </c>
      <c r="B140" s="50" t="s">
        <v>574</v>
      </c>
      <c r="C140" s="195" t="s">
        <v>693</v>
      </c>
      <c r="D140" s="105" t="s">
        <v>694</v>
      </c>
      <c r="E140" s="105" t="s">
        <v>219</v>
      </c>
    </row>
    <row r="141" spans="1:6" ht="30" customHeight="1">
      <c r="A141" s="194" t="s">
        <v>575</v>
      </c>
      <c r="B141" s="587" t="s">
        <v>576</v>
      </c>
      <c r="C141" s="195" t="s">
        <v>206</v>
      </c>
      <c r="D141" s="195" t="s">
        <v>219</v>
      </c>
    </row>
    <row r="142" spans="1:6" ht="30" customHeight="1">
      <c r="A142" s="194" t="s">
        <v>578</v>
      </c>
      <c r="B142" s="587" t="s">
        <v>579</v>
      </c>
      <c r="C142" s="195" t="s">
        <v>206</v>
      </c>
      <c r="D142" s="195" t="s">
        <v>219</v>
      </c>
    </row>
    <row r="143" spans="1:6" ht="30" customHeight="1">
      <c r="A143" s="178" t="s">
        <v>580</v>
      </c>
      <c r="B143" s="587" t="s">
        <v>581</v>
      </c>
      <c r="C143" s="195" t="s">
        <v>206</v>
      </c>
      <c r="D143" s="195" t="s">
        <v>219</v>
      </c>
    </row>
    <row r="144" spans="1:6" ht="30" customHeight="1">
      <c r="A144" s="108" t="s">
        <v>582</v>
      </c>
      <c r="B144" s="110" t="s">
        <v>583</v>
      </c>
      <c r="C144" s="193"/>
    </row>
    <row r="145" spans="1:4" ht="15" customHeight="1">
      <c r="A145" s="100">
        <v>8</v>
      </c>
      <c r="B145" s="86" t="s">
        <v>584</v>
      </c>
      <c r="C145" s="88"/>
    </row>
    <row r="146" spans="1:4" ht="15" customHeight="1">
      <c r="A146" s="124">
        <v>8.1</v>
      </c>
      <c r="B146" s="133" t="s">
        <v>585</v>
      </c>
      <c r="C146" s="57"/>
    </row>
    <row r="147" spans="1:4" ht="15" customHeight="1">
      <c r="A147" s="178" t="s">
        <v>586</v>
      </c>
      <c r="B147" s="27" t="s">
        <v>695</v>
      </c>
      <c r="C147" s="195" t="s">
        <v>206</v>
      </c>
      <c r="D147" s="195" t="s">
        <v>219</v>
      </c>
    </row>
    <row r="148" spans="1:4" ht="30" customHeight="1">
      <c r="A148" s="178" t="s">
        <v>589</v>
      </c>
      <c r="B148" s="27" t="s">
        <v>696</v>
      </c>
      <c r="C148" s="195" t="s">
        <v>206</v>
      </c>
      <c r="D148" s="195" t="s">
        <v>219</v>
      </c>
    </row>
    <row r="149" spans="1:4" ht="30" customHeight="1">
      <c r="A149" s="108" t="s">
        <v>592</v>
      </c>
      <c r="B149" s="110" t="s">
        <v>593</v>
      </c>
      <c r="C149" s="195" t="s">
        <v>206</v>
      </c>
      <c r="D149" s="195" t="s">
        <v>219</v>
      </c>
    </row>
    <row r="150" spans="1:4" ht="15" customHeight="1">
      <c r="A150" s="124">
        <v>8.1999999999999993</v>
      </c>
      <c r="B150" s="133" t="s">
        <v>594</v>
      </c>
      <c r="C150" s="57"/>
    </row>
    <row r="151" spans="1:4" ht="30" customHeight="1">
      <c r="A151" s="178" t="s">
        <v>595</v>
      </c>
      <c r="B151" s="27" t="s">
        <v>596</v>
      </c>
      <c r="C151" s="195" t="s">
        <v>206</v>
      </c>
      <c r="D151" s="195" t="s">
        <v>219</v>
      </c>
    </row>
    <row r="152" spans="1:4" ht="14.25" customHeight="1">
      <c r="A152" s="52"/>
    </row>
  </sheetData>
  <sheetProtection algorithmName="SHA-512" hashValue="EfkpDUeknrqAyuVvrwklwNOCdzH8xWIYcWPnazswbygdIzDKLAIhCs/hobEBnJkidGl1rJK9k+1BXnnO3/dBzA==" saltValue="4AjjJ9A+Qkexu3ODFdusRg==" spinCount="100000" sheet="1" objects="1" scenarios="1"/>
  <mergeCells count="17">
    <mergeCell ref="A84:A87"/>
    <mergeCell ref="B84:B85"/>
    <mergeCell ref="A66:A67"/>
    <mergeCell ref="B66:B67"/>
    <mergeCell ref="A73:A74"/>
    <mergeCell ref="B73:B74"/>
    <mergeCell ref="A75:A76"/>
    <mergeCell ref="B75:B76"/>
    <mergeCell ref="A57:A58"/>
    <mergeCell ref="B57:B58"/>
    <mergeCell ref="A40:A41"/>
    <mergeCell ref="B1:C1"/>
    <mergeCell ref="A61:A62"/>
    <mergeCell ref="A4:B4"/>
    <mergeCell ref="A5:B5"/>
    <mergeCell ref="A36:A39"/>
    <mergeCell ref="A50:A52"/>
  </mergeCells>
  <dataValidations disablePrompts="1" count="1">
    <dataValidation allowBlank="1" showInputMessage="1" showErrorMessage="1" sqref="B24:B25 B19 B49 B118:B121 B56 B96 B35 B86 B59 B13 B44 B64 B83 B88 B94 B113:B116 B68 B124:B127 B99:B104 B135 B72:B78 B66 B106:B111 B129:B133" xr:uid="{9415F8BD-CF95-4DC5-9AC2-0BFB029A1601}"/>
  </dataValidations>
  <printOptions verticalCentered="1"/>
  <pageMargins left="0.25" right="0.25" top="0.75" bottom="0.75" header="0.3" footer="0.3"/>
  <pageSetup paperSize="3" scale="64" fitToHeight="0" orientation="landscape" r:id="rId1"/>
  <headerFooter>
    <oddHeader>&amp;R&amp;P of &amp;N</oddHeader>
    <oddFooter>&amp;LHPD Design Guidelines - Mod Rehab&amp;RVersion 1.1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8" tint="0.59999389629810485"/>
  </sheetPr>
  <dimension ref="A1:P41"/>
  <sheetViews>
    <sheetView showGridLines="0" zoomScaleNormal="100" workbookViewId="0">
      <pane ySplit="1" topLeftCell="A2" activePane="bottomLeft" state="frozen"/>
      <selection pane="bottomLeft"/>
    </sheetView>
  </sheetViews>
  <sheetFormatPr defaultColWidth="9.140625" defaultRowHeight="14.25"/>
  <cols>
    <col min="1" max="1" width="8.7109375" style="313" customWidth="1"/>
    <col min="2" max="2" width="50.7109375" style="313" customWidth="1"/>
    <col min="3" max="3" width="45.7109375" style="542" customWidth="1"/>
    <col min="4" max="4" width="8.7109375" style="313" customWidth="1"/>
    <col min="5" max="11" width="45.7109375" style="313" hidden="1" customWidth="1"/>
    <col min="12" max="13" width="30.5703125" style="313" hidden="1" customWidth="1"/>
    <col min="14" max="16" width="30.5703125" style="313" customWidth="1"/>
    <col min="17" max="16384" width="9.140625" style="313"/>
  </cols>
  <sheetData>
    <row r="1" spans="1:16" ht="35.1" customHeight="1">
      <c r="A1" s="520"/>
      <c r="B1" s="679" t="s">
        <v>697</v>
      </c>
      <c r="C1" s="727"/>
      <c r="D1" s="520"/>
      <c r="E1" s="521" t="s">
        <v>201</v>
      </c>
      <c r="F1" s="522"/>
      <c r="G1" s="522"/>
      <c r="H1" s="522"/>
      <c r="I1" s="522"/>
      <c r="J1" s="522"/>
      <c r="K1" s="522"/>
      <c r="L1" s="522"/>
      <c r="M1" s="522"/>
      <c r="N1" s="523"/>
      <c r="O1" s="523"/>
      <c r="P1" s="523"/>
    </row>
    <row r="2" spans="1:16" ht="90" customHeight="1">
      <c r="A2" s="520"/>
      <c r="B2" s="728" t="s">
        <v>698</v>
      </c>
      <c r="C2" s="728"/>
      <c r="D2" s="524"/>
    </row>
    <row r="3" spans="1:16" ht="45" customHeight="1">
      <c r="A3" s="520"/>
      <c r="B3" s="729" t="s">
        <v>699</v>
      </c>
      <c r="C3" s="729"/>
      <c r="D3" s="524"/>
    </row>
    <row r="4" spans="1:16" ht="15" customHeight="1">
      <c r="A4" s="520"/>
      <c r="B4" s="525" t="str">
        <f>'OLD COVERSHEET + Instructions'!B21</f>
        <v>Have questions for Sustainability? Reach out:</v>
      </c>
      <c r="C4" s="526" t="s">
        <v>23</v>
      </c>
      <c r="D4" s="527"/>
    </row>
    <row r="5" spans="1:16" ht="15" customHeight="1">
      <c r="A5" s="520"/>
      <c r="B5" s="525" t="s">
        <v>700</v>
      </c>
      <c r="C5" s="526" t="s">
        <v>28</v>
      </c>
      <c r="D5" s="60"/>
    </row>
    <row r="6" spans="1:16" ht="12" customHeight="1">
      <c r="A6" s="520"/>
      <c r="B6" s="528"/>
      <c r="C6" s="528"/>
      <c r="D6" s="529"/>
    </row>
    <row r="7" spans="1:16" s="532" customFormat="1" ht="15" customHeight="1">
      <c r="A7" s="530"/>
      <c r="B7" s="207" t="s">
        <v>701</v>
      </c>
      <c r="C7" s="531" t="s">
        <v>702</v>
      </c>
      <c r="D7" s="530"/>
    </row>
    <row r="8" spans="1:16" s="532" customFormat="1" ht="15" customHeight="1">
      <c r="A8" s="530"/>
      <c r="B8" s="46" t="s">
        <v>54</v>
      </c>
      <c r="C8" s="39">
        <f>'INTAKE - Project-Building(s)'!D12</f>
        <v>0</v>
      </c>
      <c r="D8" s="530"/>
    </row>
    <row r="9" spans="1:16" s="532" customFormat="1" ht="15" customHeight="1">
      <c r="A9" s="530"/>
      <c r="B9" s="46" t="s">
        <v>57</v>
      </c>
      <c r="C9" s="39">
        <f>'INTAKE - Project-Building(s)'!D14</f>
        <v>0</v>
      </c>
      <c r="D9" s="530"/>
    </row>
    <row r="10" spans="1:16" s="532" customFormat="1" ht="15" customHeight="1">
      <c r="A10" s="530"/>
      <c r="B10" s="46" t="s">
        <v>59</v>
      </c>
      <c r="C10" s="39">
        <f>'INTAKE - Project-Building(s)'!D16</f>
        <v>0</v>
      </c>
      <c r="D10" s="530"/>
    </row>
    <row r="11" spans="1:16" s="532" customFormat="1" ht="15" customHeight="1">
      <c r="A11" s="530"/>
      <c r="B11" s="46" t="s">
        <v>70</v>
      </c>
      <c r="C11" s="39">
        <f>'INTAKE - Project-Building(s)'!D25</f>
        <v>0</v>
      </c>
      <c r="D11" s="530"/>
    </row>
    <row r="12" spans="1:16" s="532" customFormat="1" ht="15" customHeight="1">
      <c r="A12" s="530"/>
      <c r="B12" s="46" t="s">
        <v>71</v>
      </c>
      <c r="C12" s="39">
        <f>'INTAKE - Project-Building(s)'!D26</f>
        <v>0</v>
      </c>
      <c r="D12" s="530"/>
    </row>
    <row r="13" spans="1:16" s="532" customFormat="1" ht="30" customHeight="1">
      <c r="A13" s="530"/>
      <c r="B13" s="46" t="s">
        <v>73</v>
      </c>
      <c r="C13" s="39">
        <f>'INTAKE - Project-Building(s)'!D28</f>
        <v>0</v>
      </c>
      <c r="D13" s="530"/>
    </row>
    <row r="14" spans="1:16" s="532" customFormat="1" ht="15" customHeight="1">
      <c r="A14" s="530"/>
      <c r="B14" s="573" t="s">
        <v>703</v>
      </c>
      <c r="C14" s="39">
        <f>'INTAKE - Project-Building(s)'!D37</f>
        <v>0</v>
      </c>
      <c r="D14" s="530"/>
    </row>
    <row r="15" spans="1:16" ht="15" customHeight="1">
      <c r="A15" s="520"/>
      <c r="B15" s="138"/>
      <c r="C15" s="533"/>
      <c r="D15" s="520"/>
    </row>
    <row r="16" spans="1:16">
      <c r="A16" s="520"/>
      <c r="B16" s="207" t="s">
        <v>704</v>
      </c>
      <c r="C16" s="531" t="s">
        <v>705</v>
      </c>
      <c r="D16" s="520"/>
    </row>
    <row r="17" spans="1:13" ht="45" customHeight="1">
      <c r="A17" s="520"/>
      <c r="B17" s="573" t="s">
        <v>706</v>
      </c>
      <c r="C17" s="210"/>
      <c r="D17" s="529"/>
      <c r="E17" s="554" t="s">
        <v>707</v>
      </c>
      <c r="F17" s="554" t="s">
        <v>708</v>
      </c>
      <c r="G17" s="554" t="s">
        <v>709</v>
      </c>
      <c r="H17" s="554" t="s">
        <v>710</v>
      </c>
      <c r="I17" s="554" t="s">
        <v>711</v>
      </c>
      <c r="J17" s="554" t="s">
        <v>712</v>
      </c>
      <c r="K17" s="554" t="s">
        <v>713</v>
      </c>
      <c r="L17" s="554" t="s">
        <v>714</v>
      </c>
      <c r="M17" s="572" t="s">
        <v>715</v>
      </c>
    </row>
    <row r="18" spans="1:13" ht="15" customHeight="1">
      <c r="A18" s="520"/>
      <c r="B18" s="34" t="s">
        <v>716</v>
      </c>
      <c r="C18" s="210"/>
      <c r="D18" s="520"/>
    </row>
    <row r="19" spans="1:13" ht="30" customHeight="1">
      <c r="A19" s="520"/>
      <c r="B19" s="573" t="s">
        <v>717</v>
      </c>
      <c r="C19" s="210"/>
      <c r="D19" s="520"/>
      <c r="E19" s="555" t="s">
        <v>718</v>
      </c>
      <c r="F19" s="555" t="s">
        <v>719</v>
      </c>
      <c r="G19" s="555" t="s">
        <v>720</v>
      </c>
    </row>
    <row r="20" spans="1:13" ht="105" customHeight="1">
      <c r="A20" s="520"/>
      <c r="B20" s="587" t="s">
        <v>721</v>
      </c>
      <c r="C20" s="210"/>
      <c r="D20" s="520"/>
    </row>
    <row r="21" spans="1:13" ht="30" customHeight="1">
      <c r="A21" s="520"/>
      <c r="B21" s="46" t="s">
        <v>722</v>
      </c>
      <c r="C21" s="210"/>
      <c r="D21" s="520"/>
    </row>
    <row r="22" spans="1:13" ht="45" customHeight="1">
      <c r="A22" s="520"/>
      <c r="B22" s="46" t="s">
        <v>723</v>
      </c>
      <c r="C22" s="210"/>
      <c r="D22" s="520"/>
    </row>
    <row r="23" spans="1:13" ht="30" customHeight="1">
      <c r="A23" s="520"/>
      <c r="B23" s="46" t="s">
        <v>724</v>
      </c>
      <c r="C23" s="210"/>
      <c r="D23" s="520"/>
    </row>
    <row r="24" spans="1:13" ht="15" customHeight="1">
      <c r="A24" s="520"/>
      <c r="B24" s="138"/>
      <c r="C24" s="533"/>
      <c r="D24" s="520"/>
    </row>
    <row r="25" spans="1:13">
      <c r="A25" s="520"/>
      <c r="B25" s="207" t="s">
        <v>725</v>
      </c>
      <c r="C25" s="531" t="s">
        <v>705</v>
      </c>
      <c r="D25" s="520"/>
    </row>
    <row r="26" spans="1:13" ht="45" customHeight="1">
      <c r="A26" s="520"/>
      <c r="B26" s="573" t="s">
        <v>706</v>
      </c>
      <c r="C26" s="210"/>
      <c r="D26" s="529"/>
      <c r="E26" s="554" t="s">
        <v>707</v>
      </c>
      <c r="F26" s="554" t="s">
        <v>708</v>
      </c>
      <c r="G26" s="554" t="s">
        <v>709</v>
      </c>
      <c r="H26" s="554" t="s">
        <v>710</v>
      </c>
      <c r="I26" s="554" t="s">
        <v>711</v>
      </c>
      <c r="J26" s="554" t="s">
        <v>712</v>
      </c>
      <c r="K26" s="554" t="s">
        <v>713</v>
      </c>
      <c r="L26" s="554" t="s">
        <v>714</v>
      </c>
      <c r="M26" s="572" t="s">
        <v>715</v>
      </c>
    </row>
    <row r="27" spans="1:13" ht="15" customHeight="1">
      <c r="A27" s="520"/>
      <c r="B27" s="34" t="s">
        <v>716</v>
      </c>
      <c r="C27" s="210"/>
      <c r="D27" s="520"/>
    </row>
    <row r="28" spans="1:13" ht="30" customHeight="1">
      <c r="A28" s="520"/>
      <c r="B28" s="573" t="s">
        <v>717</v>
      </c>
      <c r="C28" s="210"/>
      <c r="D28" s="520"/>
      <c r="E28" s="555" t="s">
        <v>718</v>
      </c>
      <c r="F28" s="555" t="s">
        <v>719</v>
      </c>
      <c r="G28" s="555" t="s">
        <v>720</v>
      </c>
    </row>
    <row r="29" spans="1:13" ht="105" customHeight="1">
      <c r="A29" s="520"/>
      <c r="B29" s="587" t="s">
        <v>721</v>
      </c>
      <c r="C29" s="210"/>
      <c r="D29" s="520"/>
    </row>
    <row r="30" spans="1:13" ht="30" customHeight="1">
      <c r="A30" s="520"/>
      <c r="B30" s="46" t="s">
        <v>722</v>
      </c>
      <c r="C30" s="210"/>
      <c r="D30" s="520"/>
    </row>
    <row r="31" spans="1:13" ht="45" customHeight="1">
      <c r="A31" s="520"/>
      <c r="B31" s="46" t="s">
        <v>723</v>
      </c>
      <c r="C31" s="210"/>
      <c r="D31" s="520"/>
    </row>
    <row r="32" spans="1:13" ht="30" customHeight="1">
      <c r="A32" s="520"/>
      <c r="B32" s="46" t="s">
        <v>724</v>
      </c>
      <c r="C32" s="210"/>
      <c r="D32" s="520"/>
    </row>
    <row r="33" spans="1:4" ht="15" customHeight="1">
      <c r="A33" s="520"/>
      <c r="B33" s="534"/>
      <c r="C33" s="535"/>
      <c r="D33" s="520"/>
    </row>
    <row r="34" spans="1:4" s="532" customFormat="1" ht="15" customHeight="1">
      <c r="A34" s="530"/>
      <c r="B34" s="536" t="s">
        <v>726</v>
      </c>
      <c r="C34" s="537"/>
      <c r="D34" s="530"/>
    </row>
    <row r="35" spans="1:4" s="532" customFormat="1" ht="45" customHeight="1">
      <c r="A35" s="530"/>
      <c r="B35" s="538" t="s">
        <v>727</v>
      </c>
      <c r="C35" s="539"/>
      <c r="D35" s="530"/>
    </row>
    <row r="36" spans="1:4" s="532" customFormat="1" ht="45" customHeight="1">
      <c r="A36" s="530"/>
      <c r="B36" s="538" t="s">
        <v>728</v>
      </c>
      <c r="C36" s="539"/>
      <c r="D36" s="530"/>
    </row>
    <row r="37" spans="1:4" s="532" customFormat="1" ht="30" customHeight="1">
      <c r="A37" s="530"/>
      <c r="B37" s="139" t="s">
        <v>729</v>
      </c>
      <c r="C37" s="539"/>
      <c r="D37" s="530"/>
    </row>
    <row r="38" spans="1:4" s="532" customFormat="1" ht="30" customHeight="1">
      <c r="A38" s="530"/>
      <c r="B38" s="540" t="s">
        <v>730</v>
      </c>
      <c r="C38" s="539"/>
      <c r="D38" s="530"/>
    </row>
    <row r="39" spans="1:4" s="532" customFormat="1" ht="15" customHeight="1">
      <c r="A39" s="530"/>
      <c r="B39" s="139" t="s">
        <v>601</v>
      </c>
      <c r="C39" s="541"/>
      <c r="D39" s="530"/>
    </row>
    <row r="40" spans="1:4">
      <c r="A40" s="520"/>
      <c r="B40" s="520"/>
      <c r="C40" s="535"/>
      <c r="D40" s="520"/>
    </row>
    <row r="41" spans="1:4">
      <c r="A41" s="520"/>
      <c r="B41" s="520"/>
      <c r="C41" s="535"/>
      <c r="D41" s="520"/>
    </row>
  </sheetData>
  <sheetProtection algorithmName="SHA-512" hashValue="pJ56RmmvKhLXooGim8bTDabb9drt0w44g5cn1hg9XlSi+bv5W2FfRpA2CoKJ+WGgXCoKgJ1cwNRnv9GuhPIv6A==" saltValue="YUhLGFxkxxfrQLa0JNbmvQ==" spinCount="100000" sheet="1" insertColumns="0" sort="0" autoFilter="0"/>
  <mergeCells count="3">
    <mergeCell ref="B1:C1"/>
    <mergeCell ref="B2:C2"/>
    <mergeCell ref="B3:C3"/>
  </mergeCells>
  <dataValidations count="4">
    <dataValidation type="list" allowBlank="1" showInputMessage="1" showErrorMessage="1" sqref="C26" xr:uid="{8C84F66F-2A95-4782-9508-E33B9F555923}">
      <formula1>$E$26:$M$26</formula1>
    </dataValidation>
    <dataValidation type="list" allowBlank="1" showInputMessage="1" showErrorMessage="1" sqref="C28" xr:uid="{82D8D088-CEFA-4A7A-B8FB-D1988E9E1095}">
      <formula1>$E$28:$G$28</formula1>
    </dataValidation>
    <dataValidation type="list" allowBlank="1" showInputMessage="1" showErrorMessage="1" sqref="C19" xr:uid="{C2FEFADC-C448-4156-B8E8-1F53B2B28152}">
      <formula1>$E$19:$G$19</formula1>
    </dataValidation>
    <dataValidation type="list" allowBlank="1" showInputMessage="1" showErrorMessage="1" sqref="C17" xr:uid="{EE286FBA-10BC-4FFD-B6F6-00282DE0F48C}">
      <formula1>$E$17:$M$17</formula1>
    </dataValidation>
  </dataValidations>
  <hyperlinks>
    <hyperlink ref="C4" r:id="rId1" xr:uid="{B40620A3-E052-4514-ACCC-7E9197CA50E4}"/>
    <hyperlink ref="C5" r:id="rId2" xr:uid="{50C313D4-54DE-4804-B5FB-5F97AAF33B6D}"/>
  </hyperlinks>
  <pageMargins left="0.7" right="2.375" top="0.51041666666666696" bottom="0.75" header="0.3" footer="0.3"/>
  <pageSetup scale="63" orientation="portrait" r:id="rId3"/>
  <headerFooter>
    <oddHeader>&amp;LDESIGN WAIVER&amp;RPage &amp;P</oddHeader>
    <oddFooter>&amp;LHPD Design Guidelines - Mod Rehab&amp;RVersion 1.1</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2446B-B7D4-4766-AAEF-E6DB98B8495C}">
  <sheetPr>
    <tabColor rgb="FF639796"/>
  </sheetPr>
  <dimension ref="A1:O39"/>
  <sheetViews>
    <sheetView showGridLines="0" zoomScaleNormal="100" zoomScaleSheetLayoutView="120" workbookViewId="0">
      <pane ySplit="1" topLeftCell="A2" activePane="bottomLeft" state="frozen"/>
      <selection pane="bottomLeft"/>
    </sheetView>
  </sheetViews>
  <sheetFormatPr defaultColWidth="9.140625" defaultRowHeight="15"/>
  <cols>
    <col min="1" max="2" width="8.7109375" customWidth="1"/>
    <col min="3" max="3" width="20.7109375" customWidth="1"/>
    <col min="4" max="6" width="10.7109375" customWidth="1"/>
    <col min="7" max="7" width="20.7109375" customWidth="1"/>
    <col min="8" max="8" width="10.7109375" customWidth="1"/>
    <col min="9" max="9" width="13.140625" customWidth="1"/>
    <col min="10" max="10" width="3.7109375" customWidth="1"/>
    <col min="11" max="11" width="9.140625" customWidth="1"/>
    <col min="12" max="15" width="9.140625" hidden="1" customWidth="1"/>
    <col min="16" max="16" width="9.140625" customWidth="1"/>
  </cols>
  <sheetData>
    <row r="1" spans="1:15" ht="35.1" customHeight="1">
      <c r="A1" s="273"/>
      <c r="B1" s="730" t="s">
        <v>731</v>
      </c>
      <c r="C1" s="731"/>
      <c r="D1" s="731"/>
      <c r="E1" s="731"/>
      <c r="F1" s="731"/>
      <c r="G1" s="731"/>
      <c r="H1" s="731"/>
      <c r="I1" s="731"/>
      <c r="J1" s="273"/>
      <c r="K1" s="553"/>
      <c r="L1" s="553"/>
      <c r="M1" s="553"/>
      <c r="N1" s="553"/>
      <c r="O1" s="553"/>
    </row>
    <row r="2" spans="1:15" ht="120" customHeight="1">
      <c r="A2" s="273"/>
      <c r="B2" s="732" t="s">
        <v>732</v>
      </c>
      <c r="C2" s="732"/>
      <c r="D2" s="732"/>
      <c r="E2" s="732"/>
      <c r="F2" s="732"/>
      <c r="G2" s="732"/>
      <c r="H2" s="732"/>
      <c r="I2" s="732"/>
      <c r="J2" s="273"/>
      <c r="K2" s="553"/>
      <c r="L2" s="553"/>
      <c r="M2" s="553"/>
      <c r="N2" s="553"/>
      <c r="O2" s="553"/>
    </row>
    <row r="3" spans="1:15" s="553" customFormat="1">
      <c r="A3" s="273"/>
      <c r="B3" s="734" t="s">
        <v>733</v>
      </c>
      <c r="C3" s="734"/>
      <c r="D3" s="734"/>
      <c r="E3" s="734"/>
      <c r="F3" s="734"/>
      <c r="G3" s="734"/>
      <c r="H3" s="734"/>
      <c r="I3" s="734"/>
      <c r="J3" s="273"/>
    </row>
    <row r="4" spans="1:15" s="553" customFormat="1">
      <c r="A4" s="273"/>
      <c r="B4" s="733"/>
      <c r="C4" s="733"/>
      <c r="D4" s="733"/>
      <c r="E4" s="733"/>
      <c r="F4" s="733"/>
      <c r="G4" s="733"/>
      <c r="H4" s="733"/>
      <c r="I4" s="733"/>
      <c r="J4" s="273"/>
    </row>
    <row r="5" spans="1:15">
      <c r="A5" s="273"/>
      <c r="B5" s="738" t="s">
        <v>734</v>
      </c>
      <c r="C5" s="738"/>
      <c r="D5" s="738"/>
      <c r="E5" s="738"/>
      <c r="F5" s="738"/>
      <c r="G5" s="738"/>
      <c r="H5" s="738"/>
      <c r="I5" s="738"/>
      <c r="J5" s="557"/>
      <c r="K5" s="553"/>
      <c r="L5" s="553"/>
      <c r="M5" s="553"/>
      <c r="N5" s="553"/>
      <c r="O5" s="553"/>
    </row>
    <row r="6" spans="1:15" ht="15" customHeight="1">
      <c r="A6" s="273"/>
      <c r="B6" s="739" t="s">
        <v>735</v>
      </c>
      <c r="C6" s="740"/>
      <c r="D6" s="741">
        <f>'INTAKE - Project-Building(s)'!D26</f>
        <v>0</v>
      </c>
      <c r="E6" s="742"/>
      <c r="F6" s="743" t="s">
        <v>736</v>
      </c>
      <c r="G6" s="744"/>
      <c r="H6" s="745">
        <f>'INTAKE - Project-Building(s)'!D25</f>
        <v>0</v>
      </c>
      <c r="I6" s="737"/>
      <c r="J6" s="273"/>
      <c r="K6" s="553"/>
      <c r="L6" s="553"/>
      <c r="M6" s="553"/>
      <c r="N6" s="553"/>
      <c r="O6" s="553"/>
    </row>
    <row r="7" spans="1:15" ht="15" customHeight="1">
      <c r="A7" s="273"/>
      <c r="B7" s="735" t="s">
        <v>737</v>
      </c>
      <c r="C7" s="735"/>
      <c r="D7" s="746">
        <f>'INTAKE - Project-Building(s)'!D20</f>
        <v>0</v>
      </c>
      <c r="E7" s="742"/>
      <c r="F7" s="735" t="s">
        <v>738</v>
      </c>
      <c r="G7" s="736"/>
      <c r="H7" s="737">
        <f>'INTAKE - Project-Building(s)'!D28</f>
        <v>0</v>
      </c>
      <c r="I7" s="737"/>
      <c r="J7" s="273"/>
      <c r="K7" s="553"/>
      <c r="L7" s="553"/>
      <c r="M7" s="553"/>
      <c r="N7" s="553"/>
      <c r="O7" s="553"/>
    </row>
    <row r="8" spans="1:15" ht="15" customHeight="1">
      <c r="A8" s="273"/>
      <c r="B8" s="735" t="s">
        <v>739</v>
      </c>
      <c r="C8" s="735"/>
      <c r="D8" s="741">
        <f>'INTAKE - Project-Building(s)'!D27</f>
        <v>0</v>
      </c>
      <c r="E8" s="742"/>
      <c r="F8" s="735" t="s">
        <v>740</v>
      </c>
      <c r="G8" s="736"/>
      <c r="H8" s="750"/>
      <c r="I8" s="750"/>
      <c r="J8" s="273"/>
      <c r="K8" s="553"/>
      <c r="L8" s="553"/>
      <c r="M8" s="553"/>
      <c r="N8" s="553"/>
      <c r="O8" s="553"/>
    </row>
    <row r="9" spans="1:15" ht="15" customHeight="1">
      <c r="A9" s="273"/>
      <c r="B9" s="735" t="s">
        <v>741</v>
      </c>
      <c r="C9" s="735"/>
      <c r="D9" s="735"/>
      <c r="E9" s="735"/>
      <c r="F9" s="735"/>
      <c r="G9" s="736"/>
      <c r="H9" s="737">
        <f>'INTAKE - Project-Building(s)'!D52</f>
        <v>0</v>
      </c>
      <c r="I9" s="737"/>
      <c r="J9" s="273"/>
      <c r="K9" s="553"/>
      <c r="L9" s="553"/>
      <c r="M9" s="553"/>
      <c r="N9" s="553"/>
      <c r="O9" s="553"/>
    </row>
    <row r="10" spans="1:15" ht="15" customHeight="1">
      <c r="A10" s="273"/>
      <c r="B10" s="735" t="s">
        <v>742</v>
      </c>
      <c r="C10" s="735"/>
      <c r="D10" s="735"/>
      <c r="E10" s="735"/>
      <c r="F10" s="735"/>
      <c r="G10" s="736"/>
      <c r="H10" s="737" t="s">
        <v>743</v>
      </c>
      <c r="I10" s="737"/>
      <c r="J10" s="273"/>
      <c r="K10" s="553"/>
      <c r="L10" s="553"/>
      <c r="M10" s="553"/>
      <c r="N10" s="553"/>
      <c r="O10" s="553"/>
    </row>
    <row r="11" spans="1:15" ht="15" customHeight="1">
      <c r="A11" s="273"/>
      <c r="B11" s="736" t="s">
        <v>744</v>
      </c>
      <c r="C11" s="760"/>
      <c r="D11" s="760"/>
      <c r="E11" s="760"/>
      <c r="F11" s="760"/>
      <c r="G11" s="760"/>
      <c r="H11" s="737">
        <f>'DGs NC Green Criteria'!D16</f>
        <v>0</v>
      </c>
      <c r="I11" s="737"/>
      <c r="J11" s="273"/>
      <c r="K11" s="553"/>
      <c r="L11" s="544" t="s">
        <v>613</v>
      </c>
      <c r="M11" s="544" t="s">
        <v>614</v>
      </c>
      <c r="N11" s="544" t="s">
        <v>615</v>
      </c>
      <c r="O11" s="544" t="s">
        <v>745</v>
      </c>
    </row>
    <row r="12" spans="1:15" ht="15" customHeight="1">
      <c r="A12" s="273"/>
      <c r="B12" s="761" t="s">
        <v>746</v>
      </c>
      <c r="C12" s="762"/>
      <c r="D12" s="762"/>
      <c r="E12" s="762"/>
      <c r="F12" s="762"/>
      <c r="G12" s="762"/>
      <c r="H12" s="737">
        <f>'DGs NC Green Criteria'!H18</f>
        <v>0</v>
      </c>
      <c r="I12" s="737"/>
      <c r="J12" s="558"/>
      <c r="K12" s="553"/>
      <c r="L12" s="553"/>
      <c r="M12" s="553"/>
      <c r="N12" s="553"/>
      <c r="O12" s="553"/>
    </row>
    <row r="13" spans="1:15" ht="15" customHeight="1">
      <c r="A13" s="273"/>
      <c r="B13" s="757" t="s">
        <v>747</v>
      </c>
      <c r="C13" s="758"/>
      <c r="D13" s="758"/>
      <c r="E13" s="758"/>
      <c r="F13" s="758"/>
      <c r="G13" s="758"/>
      <c r="H13" s="750"/>
      <c r="I13" s="750"/>
      <c r="J13" s="558"/>
      <c r="K13" s="553"/>
      <c r="L13" s="553" t="s">
        <v>748</v>
      </c>
      <c r="M13" s="553" t="s">
        <v>749</v>
      </c>
      <c r="N13" s="553" t="s">
        <v>207</v>
      </c>
      <c r="O13" s="553"/>
    </row>
    <row r="14" spans="1:15" ht="15.75" customHeight="1">
      <c r="A14" s="273"/>
      <c r="B14" s="754" t="s">
        <v>750</v>
      </c>
      <c r="C14" s="755"/>
      <c r="D14" s="755"/>
      <c r="E14" s="755"/>
      <c r="F14" s="755"/>
      <c r="G14" s="755"/>
      <c r="H14" s="755"/>
      <c r="I14" s="756"/>
      <c r="J14" s="559"/>
      <c r="K14" s="553"/>
      <c r="L14" s="545" t="s">
        <v>206</v>
      </c>
      <c r="M14" s="545" t="s">
        <v>207</v>
      </c>
      <c r="N14" s="553"/>
      <c r="O14" s="553"/>
    </row>
    <row r="15" spans="1:15" ht="15" customHeight="1">
      <c r="A15" s="273"/>
      <c r="B15" s="546" t="s">
        <v>751</v>
      </c>
      <c r="C15" s="748" t="s">
        <v>752</v>
      </c>
      <c r="D15" s="748"/>
      <c r="E15" s="748"/>
      <c r="F15" s="748"/>
      <c r="G15" s="749"/>
      <c r="H15" s="759"/>
      <c r="I15" s="759"/>
      <c r="J15" s="559"/>
      <c r="K15" s="553"/>
      <c r="L15" s="545" t="s">
        <v>206</v>
      </c>
      <c r="M15" s="545" t="s">
        <v>207</v>
      </c>
      <c r="N15" s="553"/>
      <c r="O15" s="553"/>
    </row>
    <row r="16" spans="1:15" ht="15" customHeight="1">
      <c r="A16" s="273"/>
      <c r="B16" s="546" t="s">
        <v>753</v>
      </c>
      <c r="C16" s="747" t="s">
        <v>754</v>
      </c>
      <c r="D16" s="748"/>
      <c r="E16" s="748"/>
      <c r="F16" s="748"/>
      <c r="G16" s="749"/>
      <c r="H16" s="752"/>
      <c r="I16" s="752"/>
      <c r="J16" s="559"/>
      <c r="K16" s="553"/>
      <c r="L16" s="545" t="s">
        <v>206</v>
      </c>
      <c r="M16" s="545" t="s">
        <v>207</v>
      </c>
      <c r="N16" s="553" t="s">
        <v>219</v>
      </c>
      <c r="O16" s="553"/>
    </row>
    <row r="17" spans="1:15" ht="30" customHeight="1">
      <c r="A17" s="273"/>
      <c r="B17" s="546" t="s">
        <v>755</v>
      </c>
      <c r="C17" s="747" t="s">
        <v>756</v>
      </c>
      <c r="D17" s="747"/>
      <c r="E17" s="747"/>
      <c r="F17" s="747"/>
      <c r="G17" s="753"/>
      <c r="H17" s="752"/>
      <c r="I17" s="752"/>
      <c r="J17" s="559"/>
      <c r="K17" s="553"/>
      <c r="L17" s="545" t="s">
        <v>206</v>
      </c>
      <c r="M17" s="545" t="s">
        <v>207</v>
      </c>
      <c r="N17" s="553"/>
      <c r="O17" s="553"/>
    </row>
    <row r="18" spans="1:15" ht="15" customHeight="1">
      <c r="A18" s="273"/>
      <c r="B18" s="546" t="s">
        <v>757</v>
      </c>
      <c r="C18" s="748" t="s">
        <v>758</v>
      </c>
      <c r="D18" s="748"/>
      <c r="E18" s="748"/>
      <c r="F18" s="748"/>
      <c r="G18" s="749"/>
      <c r="H18" s="752"/>
      <c r="I18" s="752"/>
      <c r="J18" s="559"/>
      <c r="K18" s="553"/>
      <c r="L18" s="545" t="s">
        <v>206</v>
      </c>
      <c r="M18" s="545" t="s">
        <v>207</v>
      </c>
      <c r="N18" s="553" t="s">
        <v>219</v>
      </c>
      <c r="O18" s="553"/>
    </row>
    <row r="19" spans="1:15" ht="15" customHeight="1">
      <c r="A19" s="273"/>
      <c r="B19" s="546" t="s">
        <v>759</v>
      </c>
      <c r="C19" s="748" t="s">
        <v>760</v>
      </c>
      <c r="D19" s="748"/>
      <c r="E19" s="748"/>
      <c r="F19" s="748"/>
      <c r="G19" s="749"/>
      <c r="H19" s="752"/>
      <c r="I19" s="752"/>
      <c r="J19" s="559"/>
      <c r="K19" s="553"/>
      <c r="L19" s="545" t="s">
        <v>206</v>
      </c>
      <c r="M19" s="545" t="s">
        <v>207</v>
      </c>
      <c r="N19" s="553" t="s">
        <v>219</v>
      </c>
      <c r="O19" s="553"/>
    </row>
    <row r="20" spans="1:15" ht="30" customHeight="1">
      <c r="A20" s="273"/>
      <c r="B20" s="546" t="s">
        <v>761</v>
      </c>
      <c r="C20" s="747" t="s">
        <v>762</v>
      </c>
      <c r="D20" s="748"/>
      <c r="E20" s="748"/>
      <c r="F20" s="748"/>
      <c r="G20" s="749"/>
      <c r="H20" s="752"/>
      <c r="I20" s="752"/>
      <c r="J20" s="559"/>
      <c r="K20" s="553"/>
      <c r="L20" s="545" t="s">
        <v>206</v>
      </c>
      <c r="M20" s="545" t="s">
        <v>207</v>
      </c>
      <c r="N20" s="553" t="s">
        <v>219</v>
      </c>
      <c r="O20" s="553"/>
    </row>
    <row r="21" spans="1:15" ht="30" customHeight="1">
      <c r="A21" s="273"/>
      <c r="B21" s="546" t="s">
        <v>763</v>
      </c>
      <c r="C21" s="747" t="s">
        <v>764</v>
      </c>
      <c r="D21" s="748"/>
      <c r="E21" s="748"/>
      <c r="F21" s="748"/>
      <c r="G21" s="749"/>
      <c r="H21" s="752"/>
      <c r="I21" s="752"/>
      <c r="J21" s="273"/>
      <c r="K21" s="553"/>
      <c r="L21" s="553"/>
      <c r="M21" s="553"/>
      <c r="N21" s="553"/>
      <c r="O21" s="553"/>
    </row>
    <row r="22" spans="1:15" ht="45" customHeight="1">
      <c r="A22" s="273"/>
      <c r="B22" s="769" t="s">
        <v>765</v>
      </c>
      <c r="C22" s="770"/>
      <c r="D22" s="770"/>
      <c r="E22" s="770"/>
      <c r="F22" s="770"/>
      <c r="G22" s="770"/>
      <c r="H22" s="771"/>
      <c r="I22" s="771"/>
      <c r="J22" s="273"/>
      <c r="K22" s="553"/>
      <c r="L22" s="553"/>
      <c r="M22" s="553"/>
      <c r="N22" s="553"/>
      <c r="O22" s="553"/>
    </row>
    <row r="23" spans="1:15" ht="15" customHeight="1">
      <c r="A23" s="273"/>
      <c r="B23" s="47" t="s">
        <v>766</v>
      </c>
      <c r="C23" s="751" t="s">
        <v>767</v>
      </c>
      <c r="D23" s="751"/>
      <c r="E23" s="751"/>
      <c r="F23" s="751"/>
      <c r="G23" s="751"/>
      <c r="H23" s="772" t="e" cm="1">
        <f t="array" ref="H23">_xlfn.IFS(H15="yes", "Yes", H15="No", "No")</f>
        <v>#N/A</v>
      </c>
      <c r="I23" s="773"/>
      <c r="J23" s="273"/>
      <c r="K23" s="553"/>
      <c r="L23" s="553"/>
      <c r="M23" s="553"/>
      <c r="N23" s="553"/>
      <c r="O23" s="553"/>
    </row>
    <row r="24" spans="1:15" ht="15" customHeight="1">
      <c r="A24" s="273"/>
      <c r="B24" s="47" t="s">
        <v>768</v>
      </c>
      <c r="C24" s="751" t="s">
        <v>769</v>
      </c>
      <c r="D24" s="751"/>
      <c r="E24" s="751"/>
      <c r="F24" s="751"/>
      <c r="G24" s="751"/>
      <c r="H24" s="772" t="e" cm="1">
        <f t="array" ref="H24">_xlfn.IFS(H16="yes", "Yes", H16="No", "No")</f>
        <v>#N/A</v>
      </c>
      <c r="I24" s="773"/>
      <c r="J24" s="273"/>
      <c r="K24" s="553"/>
      <c r="L24" s="553"/>
      <c r="M24" s="553"/>
      <c r="N24" s="553"/>
      <c r="O24" s="553"/>
    </row>
    <row r="25" spans="1:15" ht="15" customHeight="1">
      <c r="A25" s="273"/>
      <c r="B25" s="47">
        <v>5.7</v>
      </c>
      <c r="C25" s="751" t="s">
        <v>770</v>
      </c>
      <c r="D25" s="751"/>
      <c r="E25" s="751"/>
      <c r="F25" s="751"/>
      <c r="G25" s="751"/>
      <c r="H25" s="772" t="e" cm="1">
        <f t="array" ref="H25">_xlfn.IFS(H18="yes", "Yes", H17="No", "No")</f>
        <v>#N/A</v>
      </c>
      <c r="I25" s="773"/>
      <c r="J25" s="273"/>
      <c r="K25" s="553"/>
      <c r="L25" s="553"/>
      <c r="M25" s="553"/>
      <c r="N25" s="553"/>
      <c r="O25" s="553"/>
    </row>
    <row r="26" spans="1:15" ht="15" customHeight="1">
      <c r="A26" s="273"/>
      <c r="B26" s="547">
        <v>5.9</v>
      </c>
      <c r="C26" s="751" t="s">
        <v>771</v>
      </c>
      <c r="D26" s="751"/>
      <c r="E26" s="751"/>
      <c r="F26" s="751"/>
      <c r="G26" s="751"/>
      <c r="H26" s="775" t="e" cm="1">
        <f t="array" ref="H26">_xlfn.IFS(H17="yes", "Yes", H17="No", "No")</f>
        <v>#N/A</v>
      </c>
      <c r="I26" s="776"/>
      <c r="J26" s="273"/>
      <c r="K26" s="553"/>
      <c r="L26" s="553"/>
      <c r="M26" s="553"/>
      <c r="N26" s="553"/>
      <c r="O26" s="553"/>
    </row>
    <row r="27" spans="1:15" ht="15" customHeight="1">
      <c r="A27" s="273"/>
      <c r="B27" s="777" t="s">
        <v>772</v>
      </c>
      <c r="C27" s="778"/>
      <c r="D27" s="778"/>
      <c r="E27" s="778"/>
      <c r="F27" s="778"/>
      <c r="G27" s="778"/>
      <c r="H27" s="778"/>
      <c r="I27" s="778"/>
      <c r="J27" s="273"/>
      <c r="K27" s="553"/>
      <c r="L27" s="553"/>
      <c r="M27" s="553"/>
      <c r="N27" s="553"/>
      <c r="O27" s="553"/>
    </row>
    <row r="28" spans="1:15" ht="45" customHeight="1">
      <c r="A28" s="273"/>
      <c r="B28" s="779"/>
      <c r="C28" s="779"/>
      <c r="D28" s="779"/>
      <c r="E28" s="779"/>
      <c r="F28" s="779"/>
      <c r="G28" s="779"/>
      <c r="H28" s="779"/>
      <c r="I28" s="779"/>
      <c r="J28" s="273"/>
      <c r="K28" s="553"/>
      <c r="L28" s="553"/>
      <c r="M28" s="553"/>
      <c r="N28" s="553"/>
      <c r="O28" s="553"/>
    </row>
    <row r="29" spans="1:15" ht="15" customHeight="1">
      <c r="A29" s="273"/>
      <c r="B29" s="738" t="s">
        <v>773</v>
      </c>
      <c r="C29" s="738"/>
      <c r="D29" s="738"/>
      <c r="E29" s="738"/>
      <c r="F29" s="738"/>
      <c r="G29" s="738"/>
      <c r="H29" s="738"/>
      <c r="I29" s="738"/>
      <c r="J29" s="560"/>
      <c r="K29" s="553"/>
      <c r="L29" s="553"/>
      <c r="M29" s="553"/>
      <c r="N29" s="553"/>
      <c r="O29" s="553"/>
    </row>
    <row r="30" spans="1:15" ht="15" customHeight="1">
      <c r="A30" s="273"/>
      <c r="B30" s="768" t="s">
        <v>774</v>
      </c>
      <c r="C30" s="735"/>
      <c r="D30" s="735"/>
      <c r="E30" s="735"/>
      <c r="F30" s="735"/>
      <c r="G30" s="735"/>
      <c r="H30" s="774"/>
      <c r="I30" s="774"/>
      <c r="J30" s="273"/>
      <c r="K30" s="553"/>
      <c r="L30" s="553"/>
      <c r="M30" s="553"/>
      <c r="N30" s="553"/>
      <c r="O30" s="553"/>
    </row>
    <row r="31" spans="1:15" ht="15" customHeight="1">
      <c r="A31" s="273"/>
      <c r="B31" s="764" t="s">
        <v>775</v>
      </c>
      <c r="C31" s="765"/>
      <c r="D31" s="765"/>
      <c r="E31" s="765"/>
      <c r="F31" s="765"/>
      <c r="G31" s="765"/>
      <c r="H31" s="766"/>
      <c r="I31" s="767"/>
      <c r="J31" s="559"/>
      <c r="K31" s="553"/>
      <c r="L31" s="553"/>
      <c r="M31" s="553"/>
      <c r="N31" s="553"/>
      <c r="O31" s="553"/>
    </row>
    <row r="32" spans="1:15" ht="15" customHeight="1">
      <c r="A32" s="273"/>
      <c r="B32" s="763" t="s">
        <v>776</v>
      </c>
      <c r="C32" s="763"/>
      <c r="D32" s="763"/>
      <c r="E32" s="763"/>
      <c r="F32" s="763"/>
      <c r="G32" s="763"/>
      <c r="H32" s="763"/>
      <c r="I32" s="763"/>
      <c r="J32" s="561"/>
      <c r="K32" s="556"/>
      <c r="L32" s="556"/>
      <c r="M32" s="556"/>
      <c r="N32" s="556"/>
      <c r="O32" s="556"/>
    </row>
    <row r="33" spans="1:15" ht="15" customHeight="1">
      <c r="A33" s="273"/>
      <c r="B33" s="788" t="s">
        <v>777</v>
      </c>
      <c r="C33" s="789"/>
      <c r="D33" s="789"/>
      <c r="E33" s="789"/>
      <c r="F33" s="789"/>
      <c r="G33" s="735" t="s">
        <v>778</v>
      </c>
      <c r="H33" s="790"/>
      <c r="I33" s="790"/>
      <c r="J33" s="273"/>
      <c r="K33" s="553"/>
      <c r="L33" s="553"/>
      <c r="M33" s="553"/>
      <c r="N33" s="553"/>
      <c r="O33" s="553"/>
    </row>
    <row r="34" spans="1:15" ht="15" customHeight="1">
      <c r="A34" s="273"/>
      <c r="B34" s="789"/>
      <c r="C34" s="789"/>
      <c r="D34" s="789"/>
      <c r="E34" s="789"/>
      <c r="F34" s="789"/>
      <c r="G34" s="735"/>
      <c r="H34" s="790"/>
      <c r="I34" s="790"/>
      <c r="J34" s="273"/>
      <c r="K34" s="553"/>
      <c r="L34" s="553"/>
      <c r="M34" s="553"/>
      <c r="N34" s="553"/>
      <c r="O34" s="553"/>
    </row>
    <row r="35" spans="1:15" ht="15" customHeight="1">
      <c r="A35" s="273"/>
      <c r="B35" s="789"/>
      <c r="C35" s="789"/>
      <c r="D35" s="789"/>
      <c r="E35" s="789"/>
      <c r="F35" s="789"/>
      <c r="G35" s="735" t="s">
        <v>779</v>
      </c>
      <c r="H35" s="783"/>
      <c r="I35" s="784"/>
      <c r="J35" s="273"/>
      <c r="K35" s="553"/>
      <c r="L35" s="553"/>
      <c r="M35" s="553"/>
      <c r="N35" s="553"/>
      <c r="O35" s="553"/>
    </row>
    <row r="36" spans="1:15" ht="15" customHeight="1">
      <c r="A36" s="273"/>
      <c r="B36" s="789"/>
      <c r="C36" s="789"/>
      <c r="D36" s="789"/>
      <c r="E36" s="789"/>
      <c r="F36" s="789"/>
      <c r="G36" s="735"/>
      <c r="H36" s="785"/>
      <c r="I36" s="786"/>
      <c r="J36" s="273"/>
      <c r="K36" s="553"/>
      <c r="L36" s="553"/>
      <c r="M36" s="553"/>
      <c r="N36" s="553"/>
      <c r="O36" s="553"/>
    </row>
    <row r="37" spans="1:15" ht="30" customHeight="1">
      <c r="A37" s="273"/>
      <c r="B37" s="548" t="s">
        <v>780</v>
      </c>
      <c r="C37" s="562"/>
      <c r="D37" s="780"/>
      <c r="E37" s="781"/>
      <c r="F37" s="782"/>
      <c r="G37" s="563" t="s">
        <v>781</v>
      </c>
      <c r="H37" s="787"/>
      <c r="I37" s="787"/>
      <c r="J37" s="273"/>
      <c r="K37" s="553"/>
      <c r="L37" s="553"/>
      <c r="M37" s="553"/>
      <c r="N37" s="553"/>
      <c r="O37" s="553"/>
    </row>
    <row r="38" spans="1:15">
      <c r="A38" s="273"/>
      <c r="B38" s="273"/>
      <c r="C38" s="273"/>
      <c r="D38" s="273"/>
      <c r="E38" s="273"/>
      <c r="F38" s="273"/>
      <c r="G38" s="273"/>
      <c r="H38" s="273"/>
      <c r="I38" s="273"/>
      <c r="J38" s="273"/>
      <c r="K38" s="553"/>
      <c r="L38" s="553"/>
      <c r="M38" s="553"/>
      <c r="N38" s="553"/>
      <c r="O38" s="553"/>
    </row>
    <row r="39" spans="1:15">
      <c r="A39" s="553"/>
      <c r="B39" s="553"/>
      <c r="C39" s="553"/>
      <c r="D39" s="553"/>
      <c r="E39" s="553"/>
      <c r="F39" s="553"/>
      <c r="G39" s="553"/>
      <c r="H39" s="553"/>
      <c r="I39" s="553"/>
      <c r="J39" s="553"/>
      <c r="K39" s="553"/>
      <c r="L39" s="553"/>
      <c r="M39" s="553"/>
      <c r="N39" s="553"/>
      <c r="O39" s="553"/>
    </row>
  </sheetData>
  <sheetProtection algorithmName="SHA-512" hashValue="DTpSbD8+QC0dW+/dtt3KVb+AzB64X22jgsk570dpxZwUl+qwmj0quCom/3CZ8vvSJQVYSChXehDGw48OemfSGg==" saltValue="yMjhZWTf5ktEqGyT4Op5cw==" spinCount="100000" sheet="1" sort="0" autoFilter="0"/>
  <protectedRanges>
    <protectedRange algorithmName="SHA-512" hashValue="IJCLp2Xm2tluZIr8TUat3v0iGT8/XoEe0k9DRBSoi+FQzYGnkTyv4pTsmzhM8UnngFSBARI+kUrTb8WKotKhSw==" saltValue="tmx3DUgIFFCJ/RL2VvItfA==" spinCount="100000" sqref="H13:I13 H8:I8 H15:I21" name="Range1"/>
  </protectedRanges>
  <mergeCells count="66">
    <mergeCell ref="D37:F37"/>
    <mergeCell ref="G35:G36"/>
    <mergeCell ref="H35:I36"/>
    <mergeCell ref="H37:I37"/>
    <mergeCell ref="B33:F36"/>
    <mergeCell ref="G33:G34"/>
    <mergeCell ref="H33:I34"/>
    <mergeCell ref="B32:I32"/>
    <mergeCell ref="B31:G31"/>
    <mergeCell ref="H31:I31"/>
    <mergeCell ref="B30:G30"/>
    <mergeCell ref="B22:I22"/>
    <mergeCell ref="H23:I23"/>
    <mergeCell ref="C23:G23"/>
    <mergeCell ref="H30:I30"/>
    <mergeCell ref="B29:I29"/>
    <mergeCell ref="H26:I26"/>
    <mergeCell ref="C24:G24"/>
    <mergeCell ref="C25:G25"/>
    <mergeCell ref="H24:I24"/>
    <mergeCell ref="H25:I25"/>
    <mergeCell ref="B27:I27"/>
    <mergeCell ref="B28:I28"/>
    <mergeCell ref="B10:G10"/>
    <mergeCell ref="H10:I10"/>
    <mergeCell ref="B11:G11"/>
    <mergeCell ref="H11:I11"/>
    <mergeCell ref="B12:G12"/>
    <mergeCell ref="H12:I12"/>
    <mergeCell ref="H13:I13"/>
    <mergeCell ref="H16:I16"/>
    <mergeCell ref="H15:I15"/>
    <mergeCell ref="C15:G15"/>
    <mergeCell ref="C16:G16"/>
    <mergeCell ref="C21:G21"/>
    <mergeCell ref="F7:G7"/>
    <mergeCell ref="F8:G8"/>
    <mergeCell ref="H8:I8"/>
    <mergeCell ref="C26:G26"/>
    <mergeCell ref="C20:G20"/>
    <mergeCell ref="H17:I17"/>
    <mergeCell ref="H18:I18"/>
    <mergeCell ref="H19:I19"/>
    <mergeCell ref="H20:I20"/>
    <mergeCell ref="H21:I21"/>
    <mergeCell ref="C19:G19"/>
    <mergeCell ref="C17:G17"/>
    <mergeCell ref="C18:G18"/>
    <mergeCell ref="B14:I14"/>
    <mergeCell ref="B13:G13"/>
    <mergeCell ref="B1:I1"/>
    <mergeCell ref="B2:I2"/>
    <mergeCell ref="B4:I4"/>
    <mergeCell ref="B3:I3"/>
    <mergeCell ref="B9:G9"/>
    <mergeCell ref="H9:I9"/>
    <mergeCell ref="B5:I5"/>
    <mergeCell ref="B6:C6"/>
    <mergeCell ref="D6:E6"/>
    <mergeCell ref="F6:G6"/>
    <mergeCell ref="H6:I6"/>
    <mergeCell ref="B7:C7"/>
    <mergeCell ref="H7:I7"/>
    <mergeCell ref="B8:C8"/>
    <mergeCell ref="D8:E8"/>
    <mergeCell ref="D7:E7"/>
  </mergeCells>
  <dataValidations count="8">
    <dataValidation type="list" allowBlank="1" showInputMessage="1" showErrorMessage="1" sqref="H15:I15" xr:uid="{361640EA-0351-48F0-B0A7-C982FE36B29B}">
      <formula1>$L$14:$M$14</formula1>
    </dataValidation>
    <dataValidation type="list" allowBlank="1" showInputMessage="1" showErrorMessage="1" sqref="H16:I16" xr:uid="{59CE174F-EB67-4CC8-9480-0A6C8E5574FF}">
      <formula1>$L$15:$M$15</formula1>
    </dataValidation>
    <dataValidation type="list" allowBlank="1" showInputMessage="1" showErrorMessage="1" sqref="H17:I17" xr:uid="{F7B40A74-822F-440D-B185-27BA4C25C8A0}">
      <formula1>$L$16:$N$16</formula1>
    </dataValidation>
    <dataValidation type="list" allowBlank="1" showInputMessage="1" showErrorMessage="1" sqref="H18:I18" xr:uid="{03582DFF-E2A7-4DFA-8874-EDACA0A3D653}">
      <formula1>$L$17:$M$17</formula1>
    </dataValidation>
    <dataValidation type="list" allowBlank="1" showInputMessage="1" showErrorMessage="1" sqref="H19:I19" xr:uid="{869E5DD6-067E-4ED5-9750-34E111CFAC9A}">
      <formula1>$L$18:$N$18</formula1>
    </dataValidation>
    <dataValidation type="list" allowBlank="1" showInputMessage="1" showErrorMessage="1" sqref="H20:I20" xr:uid="{52D7A265-8077-405E-B293-B08E92CBCCD0}">
      <formula1>$L$19:$N$19</formula1>
    </dataValidation>
    <dataValidation type="list" allowBlank="1" showInputMessage="1" showErrorMessage="1" sqref="H21:I21" xr:uid="{095BA040-6162-4441-B567-5B7F60C87819}">
      <formula1>$L$20:$N$20</formula1>
    </dataValidation>
    <dataValidation type="list" allowBlank="1" showInputMessage="1" showErrorMessage="1" sqref="H13:I21" xr:uid="{CB778397-D73C-4169-A38B-27E2604884EF}">
      <formula1>$L$13:$N$13</formula1>
    </dataValidation>
  </dataValidations>
  <hyperlinks>
    <hyperlink ref="B3:I3" r:id="rId1" display="· Refer to HPD's Enterprise Green Communities Criteria webpage for additional information and resources." xr:uid="{AB9A6A4A-E96F-4556-9544-68C7354CCB06}"/>
  </hyperlinks>
  <pageMargins left="0.7" right="0.7" top="0.75" bottom="0.75" header="0.3" footer="0.3"/>
  <pageSetup scale="58" orientation="portrait" horizontalDpi="1200" verticalDpi="1200" r:id="rId2"/>
  <drawing r:id="rId3"/>
  <legacyDrawing r:id="rId4"/>
  <mc:AlternateContent xmlns:mc="http://schemas.openxmlformats.org/markup-compatibility/2006">
    <mc:Choice Requires="x14">
      <controls>
        <mc:AlternateContent xmlns:mc="http://schemas.openxmlformats.org/markup-compatibility/2006">
          <mc:Choice Requires="x14">
            <control shapeId="11265" r:id="rId5" name="Check Box 1">
              <controlPr defaultSize="0" autoFill="0" autoLine="0" autoPict="0">
                <anchor moveWithCells="1">
                  <from>
                    <xdr:col>7</xdr:col>
                    <xdr:colOff>457200</xdr:colOff>
                    <xdr:row>29</xdr:row>
                    <xdr:rowOff>0</xdr:rowOff>
                  </from>
                  <to>
                    <xdr:col>8</xdr:col>
                    <xdr:colOff>47625</xdr:colOff>
                    <xdr:row>30</xdr:row>
                    <xdr:rowOff>19050</xdr:rowOff>
                  </to>
                </anchor>
              </controlPr>
            </control>
          </mc:Choice>
        </mc:AlternateContent>
        <mc:AlternateContent xmlns:mc="http://schemas.openxmlformats.org/markup-compatibility/2006">
          <mc:Choice Requires="x14">
            <control shapeId="11268" r:id="rId6" name="Check Box 4">
              <controlPr defaultSize="0" autoFill="0" autoLine="0" autoPict="0">
                <anchor moveWithCells="1">
                  <from>
                    <xdr:col>7</xdr:col>
                    <xdr:colOff>457200</xdr:colOff>
                    <xdr:row>30</xdr:row>
                    <xdr:rowOff>0</xdr:rowOff>
                  </from>
                  <to>
                    <xdr:col>8</xdr:col>
                    <xdr:colOff>47625</xdr:colOff>
                    <xdr:row>31</xdr:row>
                    <xdr:rowOff>28575</xdr:rowOff>
                  </to>
                </anchor>
              </controlPr>
            </control>
          </mc:Choice>
        </mc:AlternateContent>
        <mc:AlternateContent xmlns:mc="http://schemas.openxmlformats.org/markup-compatibility/2006">
          <mc:Choice Requires="x14">
            <control shapeId="11297" r:id="rId7" name="Check Box 33">
              <controlPr defaultSize="0" autoFill="0" autoLine="0" autoPict="0">
                <anchor moveWithCells="1">
                  <from>
                    <xdr:col>7</xdr:col>
                    <xdr:colOff>457200</xdr:colOff>
                    <xdr:row>30</xdr:row>
                    <xdr:rowOff>0</xdr:rowOff>
                  </from>
                  <to>
                    <xdr:col>8</xdr:col>
                    <xdr:colOff>47625</xdr:colOff>
                    <xdr:row>31</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37447"/>
    <pageSetUpPr fitToPage="1"/>
  </sheetPr>
  <dimension ref="A1:AC34"/>
  <sheetViews>
    <sheetView showGridLines="0" zoomScaleNormal="100" workbookViewId="0">
      <pane ySplit="1" topLeftCell="A2" activePane="bottomLeft" state="frozen"/>
      <selection pane="bottomLeft" activeCell="B4" sqref="B4:E12"/>
    </sheetView>
  </sheetViews>
  <sheetFormatPr defaultColWidth="9.140625" defaultRowHeight="14.25"/>
  <cols>
    <col min="1" max="1" width="5.5703125" style="37" customWidth="1"/>
    <col min="2" max="5" width="8.7109375" style="37" customWidth="1"/>
    <col min="6" max="6" width="3.7109375" style="37" customWidth="1"/>
    <col min="7" max="10" width="8.7109375" style="37" customWidth="1"/>
    <col min="11" max="11" width="3.7109375" style="37" customWidth="1"/>
    <col min="12" max="15" width="8.7109375" style="37" customWidth="1"/>
    <col min="16" max="16" width="3.7109375" style="37" customWidth="1"/>
    <col min="17" max="20" width="8.7109375" style="37" customWidth="1"/>
    <col min="21" max="21" width="3.7109375" style="37" customWidth="1"/>
    <col min="22" max="25" width="8.7109375" style="37" customWidth="1"/>
    <col min="26" max="26" width="5.5703125" style="37" customWidth="1"/>
    <col min="27" max="16384" width="9.140625" style="37"/>
  </cols>
  <sheetData>
    <row r="1" spans="1:29" ht="35.1" customHeight="1">
      <c r="A1" s="62"/>
      <c r="B1" s="589" t="s">
        <v>0</v>
      </c>
      <c r="C1" s="589"/>
      <c r="D1" s="589"/>
      <c r="E1" s="589"/>
      <c r="F1" s="589"/>
      <c r="G1" s="589"/>
      <c r="H1" s="589"/>
      <c r="I1" s="589"/>
      <c r="J1" s="589"/>
      <c r="K1" s="589"/>
      <c r="L1" s="589"/>
      <c r="M1" s="589"/>
      <c r="N1" s="589"/>
      <c r="O1" s="589"/>
      <c r="P1" s="589"/>
      <c r="Q1" s="589"/>
      <c r="R1" s="589"/>
      <c r="S1" s="589"/>
      <c r="T1" s="589"/>
      <c r="U1" s="589"/>
      <c r="V1" s="589"/>
      <c r="W1" s="589"/>
      <c r="X1" s="589"/>
      <c r="Y1" s="589"/>
      <c r="Z1" s="59"/>
    </row>
    <row r="2" spans="1:29" s="15" customFormat="1" ht="30" customHeight="1">
      <c r="A2" s="63"/>
      <c r="B2" s="591" t="s">
        <v>782</v>
      </c>
      <c r="C2" s="591"/>
      <c r="D2" s="591"/>
      <c r="E2" s="591"/>
      <c r="F2" s="591"/>
      <c r="G2" s="591"/>
      <c r="H2" s="591"/>
      <c r="I2" s="591"/>
      <c r="J2" s="591"/>
      <c r="K2" s="591"/>
      <c r="L2" s="591"/>
      <c r="M2" s="591"/>
      <c r="N2" s="591"/>
      <c r="O2" s="591"/>
      <c r="P2" s="591"/>
      <c r="Q2" s="591"/>
      <c r="R2" s="591"/>
      <c r="S2" s="591"/>
      <c r="T2" s="591"/>
      <c r="U2" s="591"/>
      <c r="V2" s="591"/>
      <c r="W2" s="591"/>
      <c r="X2" s="591"/>
      <c r="Y2" s="591"/>
      <c r="Z2" s="60"/>
    </row>
    <row r="3" spans="1:29" s="1" customFormat="1" ht="30" customHeight="1">
      <c r="A3" s="71"/>
      <c r="B3" s="73" t="s">
        <v>783</v>
      </c>
      <c r="C3" s="74"/>
      <c r="D3" s="74"/>
      <c r="E3" s="74"/>
      <c r="F3" s="71"/>
      <c r="G3" s="71"/>
      <c r="H3" s="71"/>
      <c r="I3" s="71"/>
      <c r="J3" s="71"/>
      <c r="K3" s="71"/>
      <c r="L3" s="71"/>
      <c r="M3" s="71"/>
      <c r="N3" s="71"/>
      <c r="O3" s="71"/>
      <c r="P3" s="71"/>
      <c r="Q3" s="71"/>
      <c r="R3" s="71"/>
      <c r="S3" s="71"/>
      <c r="T3" s="71"/>
      <c r="U3" s="71"/>
      <c r="V3" s="71"/>
      <c r="W3" s="71"/>
      <c r="X3" s="71"/>
      <c r="Y3" s="71"/>
      <c r="Z3" s="71"/>
    </row>
    <row r="4" spans="1:29" s="15" customFormat="1" ht="15" customHeight="1">
      <c r="A4" s="60"/>
      <c r="B4" s="795" t="s">
        <v>784</v>
      </c>
      <c r="C4" s="795"/>
      <c r="D4" s="795"/>
      <c r="E4" s="795"/>
      <c r="F4" s="65"/>
      <c r="G4" s="794" t="s">
        <v>785</v>
      </c>
      <c r="H4" s="794"/>
      <c r="I4" s="794"/>
      <c r="J4" s="794"/>
      <c r="K4" s="65"/>
      <c r="L4" s="793" t="s">
        <v>786</v>
      </c>
      <c r="M4" s="793"/>
      <c r="N4" s="793"/>
      <c r="O4" s="793"/>
      <c r="P4" s="65"/>
      <c r="Q4" s="792" t="s">
        <v>787</v>
      </c>
      <c r="R4" s="792"/>
      <c r="S4" s="792"/>
      <c r="T4" s="792"/>
      <c r="U4" s="65"/>
      <c r="V4" s="791" t="s">
        <v>788</v>
      </c>
      <c r="W4" s="791"/>
      <c r="X4" s="791"/>
      <c r="Y4" s="791"/>
      <c r="Z4" s="60"/>
    </row>
    <row r="5" spans="1:29" s="15" customFormat="1" ht="14.25" customHeight="1">
      <c r="A5" s="60"/>
      <c r="B5" s="795"/>
      <c r="C5" s="795"/>
      <c r="D5" s="795"/>
      <c r="E5" s="795"/>
      <c r="F5" s="65"/>
      <c r="G5" s="794"/>
      <c r="H5" s="794"/>
      <c r="I5" s="794"/>
      <c r="J5" s="794"/>
      <c r="K5" s="65"/>
      <c r="L5" s="793"/>
      <c r="M5" s="793"/>
      <c r="N5" s="793"/>
      <c r="O5" s="793"/>
      <c r="P5" s="65"/>
      <c r="Q5" s="792"/>
      <c r="R5" s="792"/>
      <c r="S5" s="792"/>
      <c r="T5" s="792"/>
      <c r="U5" s="65"/>
      <c r="V5" s="791"/>
      <c r="W5" s="791"/>
      <c r="X5" s="791"/>
      <c r="Y5" s="791"/>
      <c r="Z5" s="60"/>
    </row>
    <row r="6" spans="1:29" s="15" customFormat="1" ht="14.25" customHeight="1">
      <c r="A6" s="60"/>
      <c r="B6" s="795"/>
      <c r="C6" s="795"/>
      <c r="D6" s="795"/>
      <c r="E6" s="795"/>
      <c r="F6" s="65"/>
      <c r="G6" s="794"/>
      <c r="H6" s="794"/>
      <c r="I6" s="794"/>
      <c r="J6" s="794"/>
      <c r="K6" s="65"/>
      <c r="L6" s="793"/>
      <c r="M6" s="793"/>
      <c r="N6" s="793"/>
      <c r="O6" s="793"/>
      <c r="P6" s="65"/>
      <c r="Q6" s="792"/>
      <c r="R6" s="792"/>
      <c r="S6" s="792"/>
      <c r="T6" s="792"/>
      <c r="U6" s="65"/>
      <c r="V6" s="791"/>
      <c r="W6" s="791"/>
      <c r="X6" s="791"/>
      <c r="Y6" s="791"/>
      <c r="Z6" s="60"/>
    </row>
    <row r="7" spans="1:29" s="15" customFormat="1" ht="14.25" customHeight="1">
      <c r="A7" s="60"/>
      <c r="B7" s="795"/>
      <c r="C7" s="795"/>
      <c r="D7" s="795"/>
      <c r="E7" s="795"/>
      <c r="F7" s="65"/>
      <c r="G7" s="794"/>
      <c r="H7" s="794"/>
      <c r="I7" s="794"/>
      <c r="J7" s="794"/>
      <c r="K7" s="65"/>
      <c r="L7" s="793"/>
      <c r="M7" s="793"/>
      <c r="N7" s="793"/>
      <c r="O7" s="793"/>
      <c r="P7" s="65"/>
      <c r="Q7" s="792"/>
      <c r="R7" s="792"/>
      <c r="S7" s="792"/>
      <c r="T7" s="792"/>
      <c r="U7" s="65"/>
      <c r="V7" s="791"/>
      <c r="W7" s="791"/>
      <c r="X7" s="791"/>
      <c r="Y7" s="791"/>
      <c r="Z7" s="60"/>
    </row>
    <row r="8" spans="1:29" s="15" customFormat="1" ht="14.25" customHeight="1">
      <c r="A8" s="60"/>
      <c r="B8" s="795"/>
      <c r="C8" s="795"/>
      <c r="D8" s="795"/>
      <c r="E8" s="795"/>
      <c r="F8" s="65"/>
      <c r="G8" s="794"/>
      <c r="H8" s="794"/>
      <c r="I8" s="794"/>
      <c r="J8" s="794"/>
      <c r="K8" s="65"/>
      <c r="L8" s="793"/>
      <c r="M8" s="793"/>
      <c r="N8" s="793"/>
      <c r="O8" s="793"/>
      <c r="P8" s="65"/>
      <c r="Q8" s="792"/>
      <c r="R8" s="792"/>
      <c r="S8" s="792"/>
      <c r="T8" s="792"/>
      <c r="U8" s="65"/>
      <c r="V8" s="791"/>
      <c r="W8" s="791"/>
      <c r="X8" s="791"/>
      <c r="Y8" s="791"/>
      <c r="Z8" s="60"/>
    </row>
    <row r="9" spans="1:29" s="15" customFormat="1" ht="14.25" customHeight="1">
      <c r="A9" s="60"/>
      <c r="B9" s="795"/>
      <c r="C9" s="795"/>
      <c r="D9" s="795"/>
      <c r="E9" s="795"/>
      <c r="F9" s="65"/>
      <c r="G9" s="794"/>
      <c r="H9" s="794"/>
      <c r="I9" s="794"/>
      <c r="J9" s="794"/>
      <c r="K9" s="65"/>
      <c r="L9" s="793"/>
      <c r="M9" s="793"/>
      <c r="N9" s="793"/>
      <c r="O9" s="793"/>
      <c r="P9" s="65"/>
      <c r="Q9" s="792"/>
      <c r="R9" s="792"/>
      <c r="S9" s="792"/>
      <c r="T9" s="792"/>
      <c r="U9" s="65"/>
      <c r="V9" s="791"/>
      <c r="W9" s="791"/>
      <c r="X9" s="791"/>
      <c r="Y9" s="791"/>
      <c r="Z9" s="60"/>
    </row>
    <row r="10" spans="1:29" s="15" customFormat="1" ht="33" customHeight="1">
      <c r="A10" s="60"/>
      <c r="B10" s="795"/>
      <c r="C10" s="795"/>
      <c r="D10" s="795"/>
      <c r="E10" s="795"/>
      <c r="F10" s="65"/>
      <c r="G10" s="794"/>
      <c r="H10" s="794"/>
      <c r="I10" s="794"/>
      <c r="J10" s="794"/>
      <c r="K10" s="65"/>
      <c r="L10" s="793"/>
      <c r="M10" s="793"/>
      <c r="N10" s="793"/>
      <c r="O10" s="793"/>
      <c r="P10" s="65"/>
      <c r="Q10" s="792"/>
      <c r="R10" s="792"/>
      <c r="S10" s="792"/>
      <c r="T10" s="792"/>
      <c r="U10" s="65"/>
      <c r="V10" s="791"/>
      <c r="W10" s="791"/>
      <c r="X10" s="791"/>
      <c r="Y10" s="791"/>
      <c r="Z10" s="60"/>
    </row>
    <row r="11" spans="1:29" s="15" customFormat="1" ht="33" customHeight="1">
      <c r="A11" s="60"/>
      <c r="B11" s="795"/>
      <c r="C11" s="795"/>
      <c r="D11" s="795"/>
      <c r="E11" s="795"/>
      <c r="F11" s="65"/>
      <c r="G11" s="794"/>
      <c r="H11" s="794"/>
      <c r="I11" s="794"/>
      <c r="J11" s="794"/>
      <c r="K11" s="65"/>
      <c r="L11" s="793"/>
      <c r="M11" s="793"/>
      <c r="N11" s="793"/>
      <c r="O11" s="793"/>
      <c r="P11" s="65"/>
      <c r="Q11" s="792"/>
      <c r="R11" s="792"/>
      <c r="S11" s="792"/>
      <c r="T11" s="792"/>
      <c r="U11" s="65"/>
      <c r="V11" s="791"/>
      <c r="W11" s="791"/>
      <c r="X11" s="791"/>
      <c r="Y11" s="791"/>
      <c r="Z11" s="60"/>
    </row>
    <row r="12" spans="1:29" s="15" customFormat="1" ht="45" customHeight="1">
      <c r="A12" s="60"/>
      <c r="B12" s="795"/>
      <c r="C12" s="795"/>
      <c r="D12" s="795"/>
      <c r="E12" s="795"/>
      <c r="F12" s="65"/>
      <c r="G12" s="794"/>
      <c r="H12" s="794"/>
      <c r="I12" s="794"/>
      <c r="J12" s="794"/>
      <c r="K12" s="65"/>
      <c r="L12" s="793"/>
      <c r="M12" s="793"/>
      <c r="N12" s="793"/>
      <c r="O12" s="793"/>
      <c r="P12" s="65"/>
      <c r="Q12" s="792"/>
      <c r="R12" s="792"/>
      <c r="S12" s="792"/>
      <c r="T12" s="792"/>
      <c r="U12" s="65"/>
      <c r="V12" s="791"/>
      <c r="W12" s="791"/>
      <c r="X12" s="791"/>
      <c r="Y12" s="791"/>
      <c r="Z12" s="60"/>
    </row>
    <row r="13" spans="1:29" s="15" customFormat="1" ht="15" customHeight="1">
      <c r="A13" s="60"/>
      <c r="B13" s="176" t="s">
        <v>789</v>
      </c>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row>
    <row r="14" spans="1:29" s="15" customFormat="1" ht="15" customHeight="1">
      <c r="A14" s="60"/>
      <c r="B14" s="66" t="s">
        <v>790</v>
      </c>
      <c r="C14" s="60"/>
      <c r="D14" s="60"/>
      <c r="E14" s="60"/>
      <c r="F14" s="60"/>
      <c r="G14" s="60"/>
      <c r="H14" s="60"/>
      <c r="I14" s="60"/>
      <c r="J14" s="60"/>
      <c r="K14" s="60"/>
      <c r="L14" s="60"/>
      <c r="M14" s="60"/>
      <c r="N14" s="60"/>
      <c r="O14" s="60"/>
      <c r="P14" s="60"/>
      <c r="Q14" s="60"/>
      <c r="R14" s="60"/>
      <c r="S14" s="60"/>
      <c r="T14" s="60"/>
      <c r="U14" s="60"/>
      <c r="V14" s="60"/>
      <c r="W14" s="60"/>
      <c r="X14" s="60"/>
      <c r="Y14" s="60"/>
      <c r="Z14" s="60"/>
    </row>
    <row r="15" spans="1:29" s="15" customFormat="1" ht="15" customHeight="1">
      <c r="A15" s="60"/>
      <c r="B15" s="141" t="s">
        <v>791</v>
      </c>
      <c r="C15" s="61"/>
      <c r="D15" s="145"/>
      <c r="E15" s="143" t="s">
        <v>16</v>
      </c>
      <c r="F15" s="142"/>
      <c r="G15" s="142"/>
      <c r="H15" s="60"/>
      <c r="I15" s="60"/>
      <c r="J15" s="60"/>
      <c r="K15" s="60"/>
      <c r="L15" s="60"/>
      <c r="M15" s="60"/>
      <c r="N15" s="60"/>
      <c r="O15" s="60"/>
      <c r="P15" s="60"/>
      <c r="Q15" s="60"/>
      <c r="R15" s="60"/>
      <c r="S15" s="60"/>
      <c r="T15" s="60"/>
      <c r="U15" s="60"/>
      <c r="V15" s="60"/>
      <c r="W15" s="60"/>
      <c r="X15" s="60"/>
      <c r="Y15" s="60"/>
      <c r="Z15" s="60"/>
    </row>
    <row r="16" spans="1:29" s="15" customFormat="1" ht="30" customHeight="1">
      <c r="A16" s="60"/>
      <c r="B16" s="144" t="s">
        <v>18</v>
      </c>
      <c r="C16" s="72"/>
      <c r="D16" s="72"/>
      <c r="E16" s="72"/>
      <c r="F16" s="60"/>
      <c r="G16" s="60"/>
      <c r="H16" s="60"/>
      <c r="I16" s="60"/>
      <c r="J16" s="60"/>
      <c r="K16" s="60"/>
      <c r="L16" s="60"/>
      <c r="M16" s="60"/>
      <c r="N16" s="60"/>
      <c r="O16" s="60"/>
      <c r="P16" s="60"/>
      <c r="Q16" s="60"/>
      <c r="R16" s="60"/>
      <c r="S16" s="60"/>
      <c r="T16" s="60"/>
      <c r="U16" s="60"/>
      <c r="V16" s="60"/>
      <c r="W16" s="60"/>
      <c r="X16" s="60"/>
      <c r="Y16" s="60"/>
      <c r="Z16" s="60"/>
    </row>
    <row r="17" spans="1:26" s="15" customFormat="1" ht="30" customHeight="1">
      <c r="A17" s="60"/>
      <c r="B17" s="797" t="s">
        <v>792</v>
      </c>
      <c r="C17" s="605"/>
      <c r="D17" s="605"/>
      <c r="E17" s="605"/>
      <c r="F17" s="605"/>
      <c r="G17" s="605"/>
      <c r="H17" s="605"/>
      <c r="I17" s="605"/>
      <c r="J17" s="605"/>
      <c r="K17" s="605"/>
      <c r="L17" s="605"/>
      <c r="M17" s="605"/>
      <c r="N17" s="605"/>
      <c r="O17" s="605"/>
      <c r="P17" s="605"/>
      <c r="Q17" s="605"/>
      <c r="R17" s="605"/>
      <c r="S17" s="605"/>
      <c r="T17" s="605"/>
      <c r="U17" s="605"/>
      <c r="V17" s="605"/>
      <c r="W17" s="605"/>
      <c r="X17" s="605"/>
      <c r="Y17" s="605"/>
      <c r="Z17" s="60"/>
    </row>
    <row r="18" spans="1:26" s="15" customFormat="1" ht="30" customHeight="1">
      <c r="A18" s="60"/>
      <c r="B18" s="796" t="s">
        <v>793</v>
      </c>
      <c r="C18" s="796"/>
      <c r="D18" s="796"/>
      <c r="E18" s="796"/>
      <c r="F18" s="796"/>
      <c r="G18" s="796"/>
      <c r="H18" s="796"/>
      <c r="I18" s="796"/>
      <c r="J18" s="796"/>
      <c r="K18" s="796"/>
      <c r="L18" s="796"/>
      <c r="M18" s="796"/>
      <c r="N18" s="796"/>
      <c r="O18" s="796"/>
      <c r="P18" s="796"/>
      <c r="Q18" s="796"/>
      <c r="R18" s="796"/>
      <c r="S18" s="796"/>
      <c r="T18" s="796"/>
      <c r="U18" s="796"/>
      <c r="V18" s="796"/>
      <c r="W18" s="796"/>
      <c r="X18" s="796"/>
      <c r="Y18" s="796"/>
      <c r="Z18" s="60"/>
    </row>
    <row r="19" spans="1:26" s="15" customFormat="1" ht="30" customHeight="1">
      <c r="A19" s="60"/>
      <c r="B19" s="607" t="s">
        <v>794</v>
      </c>
      <c r="C19" s="607"/>
      <c r="D19" s="607"/>
      <c r="E19" s="607"/>
      <c r="F19" s="607"/>
      <c r="G19" s="607"/>
      <c r="H19" s="607"/>
      <c r="I19" s="607"/>
      <c r="J19" s="607"/>
      <c r="K19" s="607"/>
      <c r="L19" s="607"/>
      <c r="M19" s="607"/>
      <c r="N19" s="607"/>
      <c r="O19" s="607"/>
      <c r="P19" s="607"/>
      <c r="Q19" s="607"/>
      <c r="R19" s="607"/>
      <c r="S19" s="607"/>
      <c r="T19" s="607"/>
      <c r="U19" s="607"/>
      <c r="V19" s="607"/>
      <c r="W19" s="607"/>
      <c r="X19" s="607"/>
      <c r="Y19" s="607"/>
      <c r="Z19" s="60"/>
    </row>
    <row r="20" spans="1:26" s="15" customFormat="1" ht="12.75">
      <c r="A20" s="60"/>
      <c r="B20" s="67"/>
      <c r="C20" s="67"/>
      <c r="D20" s="67"/>
      <c r="E20" s="67"/>
      <c r="F20" s="67"/>
      <c r="G20" s="67"/>
      <c r="H20" s="67"/>
      <c r="I20" s="67"/>
      <c r="J20" s="67"/>
      <c r="K20" s="67"/>
      <c r="L20" s="67"/>
      <c r="M20" s="67"/>
      <c r="N20" s="67"/>
      <c r="O20" s="67"/>
      <c r="P20" s="67"/>
      <c r="Q20" s="60"/>
      <c r="R20" s="60"/>
      <c r="S20" s="60"/>
      <c r="T20" s="60"/>
      <c r="U20" s="60"/>
      <c r="V20" s="60"/>
      <c r="W20" s="60"/>
      <c r="X20" s="60"/>
      <c r="Y20" s="60"/>
      <c r="Z20" s="60"/>
    </row>
    <row r="21" spans="1:26" s="15" customFormat="1" ht="15" customHeight="1">
      <c r="A21" s="60"/>
      <c r="B21" s="68" t="s">
        <v>22</v>
      </c>
      <c r="C21" s="65"/>
      <c r="D21" s="60"/>
      <c r="E21" s="60"/>
      <c r="F21" s="145"/>
      <c r="G21" s="142" t="s">
        <v>795</v>
      </c>
      <c r="H21" s="142"/>
      <c r="I21" s="142"/>
      <c r="J21" s="142"/>
      <c r="K21" s="70" t="s">
        <v>24</v>
      </c>
      <c r="L21" s="60"/>
      <c r="M21" s="60"/>
      <c r="N21" s="60"/>
      <c r="O21" s="60"/>
      <c r="P21" s="60"/>
      <c r="Q21" s="60"/>
      <c r="R21" s="60"/>
      <c r="S21" s="60"/>
      <c r="T21" s="60"/>
      <c r="U21" s="60"/>
      <c r="V21" s="60"/>
      <c r="W21" s="60"/>
      <c r="X21" s="60"/>
      <c r="Y21" s="60"/>
      <c r="Z21" s="60"/>
    </row>
    <row r="22" spans="1:26" s="15" customFormat="1" ht="15" customHeight="1">
      <c r="A22" s="60"/>
      <c r="B22" s="68" t="s">
        <v>25</v>
      </c>
      <c r="C22" s="65"/>
      <c r="D22" s="60"/>
      <c r="E22" s="60"/>
      <c r="F22" s="145"/>
      <c r="G22" s="142" t="s">
        <v>26</v>
      </c>
      <c r="H22" s="142"/>
      <c r="I22" s="142"/>
      <c r="J22" s="142"/>
      <c r="K22" s="60"/>
      <c r="L22" s="60"/>
      <c r="M22" s="60"/>
      <c r="N22" s="60"/>
      <c r="O22" s="60"/>
      <c r="P22" s="60"/>
      <c r="Q22" s="60"/>
      <c r="R22" s="60"/>
      <c r="S22" s="60"/>
      <c r="T22" s="60"/>
      <c r="U22" s="60"/>
      <c r="V22" s="60"/>
      <c r="W22" s="60"/>
      <c r="X22" s="60"/>
      <c r="Y22" s="60"/>
      <c r="Z22" s="60"/>
    </row>
    <row r="23" spans="1:26" s="15" customFormat="1" ht="15" customHeight="1">
      <c r="A23" s="60"/>
      <c r="B23" s="69" t="s">
        <v>27</v>
      </c>
      <c r="C23" s="65"/>
      <c r="D23" s="60"/>
      <c r="E23" s="60"/>
      <c r="F23" s="145"/>
      <c r="G23" s="142" t="s">
        <v>28</v>
      </c>
      <c r="H23" s="142"/>
      <c r="I23" s="142"/>
      <c r="J23" s="142"/>
      <c r="K23" s="60"/>
      <c r="L23" s="60"/>
      <c r="M23" s="60"/>
      <c r="N23" s="60"/>
      <c r="O23" s="60"/>
      <c r="P23" s="60"/>
      <c r="Q23" s="60"/>
      <c r="R23" s="60"/>
      <c r="S23" s="60"/>
      <c r="T23" s="60"/>
      <c r="U23" s="60"/>
      <c r="V23" s="60"/>
      <c r="W23" s="60"/>
      <c r="X23" s="60"/>
      <c r="Y23" s="60"/>
      <c r="Z23" s="60"/>
    </row>
    <row r="24" spans="1:26" s="15" customFormat="1" ht="15" customHeight="1">
      <c r="A24" s="60"/>
      <c r="B24" s="68" t="s">
        <v>29</v>
      </c>
      <c r="C24" s="65"/>
      <c r="D24" s="60"/>
      <c r="E24" s="60"/>
      <c r="F24" s="60"/>
      <c r="G24" s="60"/>
      <c r="H24" s="60"/>
      <c r="I24" s="60"/>
      <c r="J24" s="60"/>
      <c r="K24" s="60"/>
      <c r="L24" s="60"/>
      <c r="M24" s="60"/>
      <c r="N24" s="60"/>
      <c r="O24" s="60"/>
      <c r="P24" s="60"/>
      <c r="Q24" s="60"/>
      <c r="R24" s="60"/>
      <c r="S24" s="60"/>
      <c r="T24" s="60"/>
      <c r="U24" s="60"/>
      <c r="V24" s="60"/>
      <c r="W24" s="60"/>
      <c r="X24" s="60"/>
      <c r="Y24" s="60"/>
      <c r="Z24" s="60"/>
    </row>
    <row r="25" spans="1:26" s="15" customFormat="1" ht="30" customHeight="1">
      <c r="A25" s="60"/>
      <c r="B25" s="611" t="s">
        <v>30</v>
      </c>
      <c r="C25" s="611"/>
      <c r="D25" s="611"/>
      <c r="E25" s="60"/>
      <c r="F25" s="60"/>
      <c r="G25" s="60"/>
      <c r="H25" s="60"/>
      <c r="I25" s="60"/>
      <c r="J25" s="60"/>
      <c r="K25" s="60"/>
      <c r="L25" s="60"/>
      <c r="M25" s="60"/>
      <c r="N25" s="60"/>
      <c r="O25" s="60"/>
      <c r="P25" s="60"/>
      <c r="Q25" s="60"/>
      <c r="R25" s="60"/>
      <c r="S25" s="60"/>
      <c r="T25" s="60"/>
      <c r="U25" s="60"/>
      <c r="V25" s="60"/>
      <c r="W25" s="60"/>
      <c r="X25" s="60"/>
      <c r="Y25" s="60"/>
      <c r="Z25" s="60"/>
    </row>
    <row r="26" spans="1:26" s="15" customFormat="1" ht="12.75">
      <c r="A26" s="60"/>
      <c r="B26" s="64" t="s">
        <v>31</v>
      </c>
      <c r="C26" s="142"/>
      <c r="D26" s="142"/>
      <c r="E26" s="142"/>
      <c r="F26" s="60"/>
      <c r="G26" s="60"/>
      <c r="H26" s="60"/>
      <c r="I26" s="60"/>
      <c r="J26" s="60"/>
      <c r="K26" s="60"/>
      <c r="L26" s="60"/>
      <c r="M26" s="60"/>
      <c r="N26" s="60"/>
      <c r="O26" s="60"/>
      <c r="P26" s="60"/>
      <c r="Q26" s="60"/>
      <c r="R26" s="60"/>
      <c r="S26" s="60"/>
      <c r="T26" s="60"/>
      <c r="U26" s="60"/>
      <c r="V26" s="60"/>
      <c r="W26" s="60"/>
      <c r="X26" s="60"/>
      <c r="Y26" s="60"/>
      <c r="Z26" s="60"/>
    </row>
    <row r="27" spans="1:26" s="15" customFormat="1" ht="12.75">
      <c r="A27" s="60"/>
      <c r="B27" s="64" t="s">
        <v>32</v>
      </c>
      <c r="C27" s="60"/>
      <c r="D27" s="60" t="s">
        <v>33</v>
      </c>
      <c r="E27" s="60"/>
      <c r="F27" s="60"/>
      <c r="G27" s="60"/>
      <c r="H27" s="60"/>
      <c r="I27" s="60"/>
      <c r="J27" s="60"/>
      <c r="K27" s="60"/>
      <c r="L27" s="60"/>
      <c r="M27" s="60"/>
      <c r="N27" s="60"/>
      <c r="O27" s="60"/>
      <c r="P27" s="60"/>
      <c r="Q27" s="60"/>
      <c r="R27" s="60"/>
      <c r="S27" s="60"/>
      <c r="T27" s="60"/>
      <c r="U27" s="60"/>
      <c r="V27" s="60"/>
      <c r="W27" s="60"/>
      <c r="X27" s="60"/>
      <c r="Y27" s="60"/>
      <c r="Z27" s="60"/>
    </row>
    <row r="28" spans="1:26" s="15" customFormat="1" ht="12.75">
      <c r="A28" s="60"/>
      <c r="B28" s="64" t="s">
        <v>796</v>
      </c>
      <c r="C28" s="60"/>
      <c r="D28" s="60"/>
      <c r="E28" s="60"/>
      <c r="F28" s="60"/>
      <c r="G28" s="60"/>
      <c r="H28" s="60"/>
      <c r="I28" s="60"/>
      <c r="J28" s="60"/>
      <c r="K28" s="60"/>
      <c r="L28" s="60"/>
      <c r="M28" s="60"/>
      <c r="N28" s="60"/>
      <c r="O28" s="60"/>
      <c r="P28" s="60"/>
      <c r="Q28" s="60"/>
      <c r="R28" s="60"/>
      <c r="S28" s="60"/>
      <c r="T28" s="60"/>
      <c r="U28" s="60"/>
      <c r="V28" s="60"/>
      <c r="W28" s="60"/>
      <c r="X28" s="60"/>
      <c r="Y28" s="60"/>
      <c r="Z28" s="60"/>
    </row>
    <row r="29" spans="1:26" s="15" customFormat="1" ht="12.75">
      <c r="A29" s="60"/>
      <c r="B29" s="64" t="s">
        <v>797</v>
      </c>
      <c r="C29" s="60"/>
      <c r="D29" s="60"/>
      <c r="E29" s="60"/>
      <c r="F29" s="60"/>
      <c r="G29" s="60"/>
      <c r="H29" s="60"/>
      <c r="I29" s="60"/>
      <c r="J29" s="60"/>
      <c r="K29" s="60"/>
      <c r="L29" s="60"/>
      <c r="M29" s="60"/>
      <c r="N29" s="60"/>
      <c r="O29" s="60"/>
      <c r="P29" s="60"/>
      <c r="Q29" s="60"/>
      <c r="R29" s="60"/>
      <c r="S29" s="60"/>
      <c r="T29" s="60"/>
      <c r="U29" s="60"/>
      <c r="V29" s="60"/>
      <c r="W29" s="60"/>
      <c r="X29" s="60"/>
      <c r="Y29" s="60"/>
      <c r="Z29" s="60"/>
    </row>
    <row r="30" spans="1:26" s="15" customFormat="1" ht="12.75">
      <c r="A30" s="60"/>
      <c r="B30" s="64" t="s">
        <v>34</v>
      </c>
      <c r="C30" s="60"/>
      <c r="D30" s="60"/>
      <c r="E30" s="60"/>
      <c r="F30" s="60"/>
      <c r="G30" s="60"/>
      <c r="H30" s="60"/>
      <c r="I30" s="60"/>
      <c r="J30" s="60"/>
      <c r="K30" s="60"/>
      <c r="L30" s="60"/>
      <c r="M30" s="60"/>
      <c r="N30" s="60"/>
      <c r="O30" s="60"/>
      <c r="P30" s="60"/>
      <c r="Q30" s="60"/>
      <c r="R30" s="60"/>
      <c r="S30" s="60"/>
      <c r="T30" s="60"/>
      <c r="U30" s="60"/>
      <c r="V30" s="60"/>
      <c r="W30" s="60"/>
      <c r="X30" s="60"/>
      <c r="Y30" s="60"/>
      <c r="Z30" s="60"/>
    </row>
    <row r="31" spans="1:26" s="15" customFormat="1" ht="12.75">
      <c r="A31" s="60"/>
      <c r="B31" s="64" t="s">
        <v>35</v>
      </c>
      <c r="C31" s="60"/>
      <c r="D31" s="60"/>
      <c r="E31" s="60"/>
      <c r="F31" s="60"/>
      <c r="G31" s="60"/>
      <c r="H31" s="60"/>
      <c r="I31" s="60"/>
      <c r="J31" s="60"/>
      <c r="K31" s="60"/>
      <c r="L31" s="60"/>
      <c r="M31" s="60"/>
      <c r="N31" s="60"/>
      <c r="O31" s="60"/>
      <c r="P31" s="60"/>
      <c r="Q31" s="60"/>
      <c r="R31" s="60"/>
      <c r="S31" s="60"/>
      <c r="T31" s="60"/>
      <c r="U31" s="60"/>
      <c r="V31" s="60"/>
      <c r="W31" s="60"/>
      <c r="X31" s="60"/>
      <c r="Y31" s="60"/>
      <c r="Z31" s="60"/>
    </row>
    <row r="32" spans="1:26" s="15" customFormat="1" ht="12.75">
      <c r="A32" s="60"/>
      <c r="B32" s="64"/>
      <c r="C32" s="60"/>
      <c r="D32" s="60"/>
      <c r="E32" s="60"/>
      <c r="F32" s="60"/>
      <c r="G32" s="60"/>
      <c r="H32" s="60"/>
      <c r="I32" s="60"/>
      <c r="J32" s="60"/>
      <c r="K32" s="60"/>
      <c r="L32" s="60"/>
      <c r="M32" s="60"/>
      <c r="N32" s="60"/>
      <c r="O32" s="60"/>
      <c r="P32" s="60"/>
      <c r="Q32" s="60"/>
      <c r="R32" s="60"/>
      <c r="S32" s="60"/>
      <c r="T32" s="60"/>
      <c r="U32" s="60"/>
      <c r="V32" s="60"/>
      <c r="W32" s="60"/>
      <c r="X32" s="60"/>
      <c r="Y32" s="60"/>
      <c r="Z32" s="60"/>
    </row>
    <row r="33" spans="1:26" s="15" customFormat="1" ht="12.75">
      <c r="A33" s="60"/>
      <c r="B33" s="70" t="s">
        <v>798</v>
      </c>
      <c r="C33" s="60"/>
      <c r="D33" s="60"/>
      <c r="E33" s="60"/>
      <c r="F33" s="60"/>
      <c r="G33" s="60"/>
      <c r="H33" s="60"/>
      <c r="I33" s="60"/>
      <c r="J33" s="60"/>
      <c r="K33" s="60"/>
      <c r="L33" s="60"/>
      <c r="M33" s="60"/>
      <c r="N33" s="60"/>
      <c r="O33" s="60"/>
      <c r="P33" s="60"/>
      <c r="Q33" s="60"/>
      <c r="R33" s="60"/>
      <c r="S33" s="60"/>
      <c r="T33" s="60"/>
      <c r="U33" s="60"/>
      <c r="V33" s="60"/>
      <c r="W33" s="60"/>
      <c r="X33" s="60"/>
      <c r="Y33" s="60"/>
      <c r="Z33" s="60"/>
    </row>
    <row r="34" spans="1:26">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row>
  </sheetData>
  <mergeCells count="11">
    <mergeCell ref="B2:Y2"/>
    <mergeCell ref="B1:Y1"/>
    <mergeCell ref="V4:Y12"/>
    <mergeCell ref="Q4:T12"/>
    <mergeCell ref="B25:D25"/>
    <mergeCell ref="L4:O12"/>
    <mergeCell ref="G4:J12"/>
    <mergeCell ref="B4:E12"/>
    <mergeCell ref="B19:Y19"/>
    <mergeCell ref="B18:Y18"/>
    <mergeCell ref="B17:Y17"/>
  </mergeCells>
  <hyperlinks>
    <hyperlink ref="B26" r:id="rId1" xr:uid="{A5D7FFB2-6EB0-4905-8B2E-51A27C5EAD34}"/>
    <hyperlink ref="B28" r:id="rId2" xr:uid="{E5B37199-C377-4101-A7FB-2E3865171019}"/>
    <hyperlink ref="B29" r:id="rId3" xr:uid="{6A4C275E-9C0F-482C-B86F-74AD9487C9F7}"/>
    <hyperlink ref="B30" r:id="rId4" xr:uid="{73E59C2D-08F1-4253-9FD9-1DB1889FB0F3}"/>
    <hyperlink ref="B27" r:id="rId5" xr:uid="{3C7EF552-D89A-4E53-9016-5550296471AA}"/>
    <hyperlink ref="G21" r:id="rId6" xr:uid="{9A0AEA77-AEB1-4210-926F-A1961BB6002C}"/>
    <hyperlink ref="G22" r:id="rId7" xr:uid="{D5B7437F-3B06-419C-A195-0D5FFA45A0D1}"/>
    <hyperlink ref="G23" r:id="rId8" xr:uid="{0F044069-A7B9-4C56-A6BE-4DA55C1753D6}"/>
    <hyperlink ref="E15" r:id="rId9" xr:uid="{17990EBC-0B6A-44FE-AFE4-E94FCD33B09B}"/>
    <hyperlink ref="G21:K21" r:id="rId10" display="greencommunities@hpd.nyc.gov" xr:uid="{6EAA7556-EC23-498B-BBA0-9176BDF07D2E}"/>
    <hyperlink ref="G22:J22" r:id="rId11" display="blds.contact@hpd.nyc.gov" xr:uid="{8459468B-058D-4C25-8C37-E900EEFE485F}"/>
    <hyperlink ref="G23:J23" r:id="rId12" display="resiliency@hpd.nyc.gov" xr:uid="{F945E3C0-A8A8-49ED-AA96-DA32A1E72904}"/>
    <hyperlink ref="B31" r:id="rId13" location=":~:text=HPD%E2%80%99S%20Underwriting%20High%20Performance%20Worksheet%20%28coming%20soon%29%3A%20Passive,Office%20if%20you%20need%20to%20access%20the%20worksheet." xr:uid="{DCA77982-5944-44AB-B6F0-D10C86E01E14}"/>
  </hyperlinks>
  <pageMargins left="0.7" right="0.7" top="0.75" bottom="0.75" header="0.3" footer="0.3"/>
  <pageSetup paperSize="5" scale="84" fitToHeight="0" orientation="landscape" r:id="rId14"/>
  <legacyDrawing r:id="rId1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446CC6322EE649981FA3B019705181" ma:contentTypeVersion="16" ma:contentTypeDescription="Create a new document." ma:contentTypeScope="" ma:versionID="bd6ede14fa770dffa5e678da4408ef9a">
  <xsd:schema xmlns:xsd="http://www.w3.org/2001/XMLSchema" xmlns:xs="http://www.w3.org/2001/XMLSchema" xmlns:p="http://schemas.microsoft.com/office/2006/metadata/properties" xmlns:ns2="3febc571-999e-4e71-a978-107aef08847b" xmlns:ns3="43bfd20f-d862-49f9-bdf7-0539a0231ce1" targetNamespace="http://schemas.microsoft.com/office/2006/metadata/properties" ma:root="true" ma:fieldsID="16f6bb0727b8ed48d733e6b12a8062c6" ns2:_="" ns3:_="">
    <xsd:import namespace="3febc571-999e-4e71-a978-107aef08847b"/>
    <xsd:import namespace="43bfd20f-d862-49f9-bdf7-0539a0231ce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ebc571-999e-4e71-a978-107aef0884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3bfd20f-d862-49f9-bdf7-0539a0231c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c60ffd7-866a-4bb5-b0db-9980088c1e43}" ma:internalName="TaxCatchAll" ma:showField="CatchAllData" ma:web="43bfd20f-d862-49f9-bdf7-0539a0231c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3bfd20f-d862-49f9-bdf7-0539a0231ce1">
      <UserInfo>
        <DisplayName>Heo, Jean (HPD)</DisplayName>
        <AccountId>27</AccountId>
        <AccountType/>
      </UserInfo>
      <UserInfo>
        <DisplayName>Leone, Jennifer (HPD)</DisplayName>
        <AccountId>14</AccountId>
        <AccountType/>
      </UserInfo>
      <UserInfo>
        <DisplayName>Ezrachi, Daphna (HPD)</DisplayName>
        <AccountId>13</AccountId>
        <AccountType/>
      </UserInfo>
      <UserInfo>
        <DisplayName>Baldor, Brian (HPD)</DisplayName>
        <AccountId>38</AccountId>
        <AccountType/>
      </UserInfo>
      <UserInfo>
        <DisplayName>Reid-Harris, Jasmine (HPD)</DisplayName>
        <AccountId>24</AccountId>
        <AccountType/>
      </UserInfo>
      <UserInfo>
        <DisplayName>Shirazi, Mahan (HPD)</DisplayName>
        <AccountId>66</AccountId>
        <AccountType/>
      </UserInfo>
      <UserInfo>
        <DisplayName>Malty, Souzan  (HPD)</DisplayName>
        <AccountId>205</AccountId>
        <AccountType/>
      </UserInfo>
      <UserInfo>
        <DisplayName>Lehman, Emily (HPD)</DisplayName>
        <AccountId>43</AccountId>
        <AccountType/>
      </UserInfo>
      <UserInfo>
        <DisplayName>Luci, Giulia (HPD)</DisplayName>
        <AccountId>264</AccountId>
        <AccountType/>
      </UserInfo>
      <UserInfo>
        <DisplayName>Moran, Daniel (HPD)</DisplayName>
        <AccountId>44</AccountId>
        <AccountType/>
      </UserInfo>
      <UserInfo>
        <DisplayName>Reynolds, Lucian (HPD)</DisplayName>
        <AccountId>223</AccountId>
        <AccountType/>
      </UserInfo>
      <UserInfo>
        <DisplayName>Rawding, Alexander (HPD)</DisplayName>
        <AccountId>225</AccountId>
        <AccountType/>
      </UserInfo>
      <UserInfo>
        <DisplayName>Friedman, Alice (HPD)</DisplayName>
        <AccountId>226</AccountId>
        <AccountType/>
      </UserInfo>
      <UserInfo>
        <DisplayName>Leitson, Sarah (HPD)</DisplayName>
        <AccountId>232</AccountId>
        <AccountType/>
      </UserInfo>
      <UserInfo>
        <DisplayName>Girard, Daniel (HPD)</DisplayName>
        <AccountId>234</AccountId>
        <AccountType/>
      </UserInfo>
      <UserInfo>
        <DisplayName>Ferlisi, Tammy (HPD)</DisplayName>
        <AccountId>73</AccountId>
        <AccountType/>
      </UserInfo>
      <UserInfo>
        <DisplayName>Duplessy, Cleopatre  (HPD)</DisplayName>
        <AccountId>450</AccountId>
        <AccountType/>
      </UserInfo>
      <UserInfo>
        <DisplayName>Yokura, Natsumi (HPD)</DisplayName>
        <AccountId>451</AccountId>
        <AccountType/>
      </UserInfo>
      <UserInfo>
        <DisplayName>Zaretsky, Allan (HPD)</DisplayName>
        <AccountId>54</AccountId>
        <AccountType/>
      </UserInfo>
      <UserInfo>
        <DisplayName>Nicholas, Michael (HPD)</DisplayName>
        <AccountId>53</AccountId>
        <AccountType/>
      </UserInfo>
    </SharedWithUsers>
    <lcf76f155ced4ddcb4097134ff3c332f xmlns="3febc571-999e-4e71-a978-107aef08847b">
      <Terms xmlns="http://schemas.microsoft.com/office/infopath/2007/PartnerControls"/>
    </lcf76f155ced4ddcb4097134ff3c332f>
    <TaxCatchAll xmlns="43bfd20f-d862-49f9-bdf7-0539a0231ce1" xsi:nil="true"/>
    <link xmlns="3febc571-999e-4e71-a978-107aef08847b">
      <Url xsi:nil="true"/>
      <Description xsi:nil="true"/>
    </link>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4D190B-7ED5-4952-B5EB-44AD5D8EBB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ebc571-999e-4e71-a978-107aef08847b"/>
    <ds:schemaRef ds:uri="43bfd20f-d862-49f9-bdf7-0539a0231c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6A0E9F-32B4-4914-960E-26BF1FF3ED7D}">
  <ds:schemaRefs>
    <ds:schemaRef ds:uri="http://schemas.microsoft.com/office/2006/metadata/properties"/>
    <ds:schemaRef ds:uri="http://schemas.microsoft.com/office/infopath/2007/PartnerControls"/>
    <ds:schemaRef ds:uri="43bfd20f-d862-49f9-bdf7-0539a0231ce1"/>
    <ds:schemaRef ds:uri="3febc571-999e-4e71-a978-107aef08847b"/>
  </ds:schemaRefs>
</ds:datastoreItem>
</file>

<file path=customXml/itemProps3.xml><?xml version="1.0" encoding="utf-8"?>
<ds:datastoreItem xmlns:ds="http://schemas.openxmlformats.org/officeDocument/2006/customXml" ds:itemID="{116C50BD-ABE4-4FFF-AD7D-5B9FDF4756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COVERSHEET + Instructions</vt:lpstr>
      <vt:lpstr>INTAKE - Project-Building(s)</vt:lpstr>
      <vt:lpstr>HIDE - Project-Bldgs dropdowns</vt:lpstr>
      <vt:lpstr>Project-Level Unit Distribution</vt:lpstr>
      <vt:lpstr>DGs NC Green Criteria</vt:lpstr>
      <vt:lpstr>HIDE - DGs NC - Dropdowns</vt:lpstr>
      <vt:lpstr>Design Waiver Form</vt:lpstr>
      <vt:lpstr>EGC pre-auth</vt:lpstr>
      <vt:lpstr>OLD COVERSHEET + Instructions</vt:lpstr>
      <vt:lpstr>'COVERSHEET + Instructions'!Print_Area</vt:lpstr>
      <vt:lpstr>'Design Waiver Form'!Print_Area</vt:lpstr>
      <vt:lpstr>'EGC pre-auth'!Print_Area</vt:lpstr>
      <vt:lpstr>'HIDE - Project-Bldgs dropdowns'!Print_Area</vt:lpstr>
      <vt:lpstr>'OLD COVERSHEET + Instructions'!Print_Area</vt:lpstr>
      <vt:lpstr>'Project-Level Unit Distribution'!Print_Area</vt:lpstr>
      <vt:lpstr>'Design Waiver Form'!Print_Titles</vt:lpstr>
      <vt:lpstr>'DGs NC Green Criteria'!Print_Titles</vt:lpstr>
      <vt:lpstr>'HIDE - DGs NC - Dropdowns'!Print_Titles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Heo, Jean</dc:creator>
  <cp:keywords/>
  <dc:description/>
  <cp:lastModifiedBy>Luci, Giulia (HPD)</cp:lastModifiedBy>
  <cp:revision/>
  <dcterms:created xsi:type="dcterms:W3CDTF">2022-07-21T15:49:04Z</dcterms:created>
  <dcterms:modified xsi:type="dcterms:W3CDTF">2025-03-13T16:30:00Z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0x01010093446CC6322EE649981FA3B019705181</vt:lpwstr>
  </property>
  <property fmtid="{D5CDD505-2E9C-101B-9397-08002B2CF9AE}" pid="3" name="MediaServiceImageTags">
    <vt:lpwstr/>
  </property>
  <property fmtid="{D5CDD505-2E9C-101B-9397-08002B2CF9AE}" pid="4" name="MSIP_Label_ebba276f-0474-4e48-a2bc-69b0eb22318c_Enabled">
    <vt:lpwstr>true</vt:lpwstr>
  </property>
  <property fmtid="{D5CDD505-2E9C-101B-9397-08002B2CF9AE}" pid="5" name="MSIP_Label_ebba276f-0474-4e48-a2bc-69b0eb22318c_SetDate">
    <vt:lpwstr>2024-07-18T20:06:25Z</vt:lpwstr>
  </property>
  <property fmtid="{D5CDD505-2E9C-101B-9397-08002B2CF9AE}" pid="6" name="MSIP_Label_ebba276f-0474-4e48-a2bc-69b0eb22318c_Method">
    <vt:lpwstr>Standard</vt:lpwstr>
  </property>
  <property fmtid="{D5CDD505-2E9C-101B-9397-08002B2CF9AE}" pid="7" name="MSIP_Label_ebba276f-0474-4e48-a2bc-69b0eb22318c_Name">
    <vt:lpwstr>Non-Restricted-Main</vt:lpwstr>
  </property>
  <property fmtid="{D5CDD505-2E9C-101B-9397-08002B2CF9AE}" pid="8" name="MSIP_Label_ebba276f-0474-4e48-a2bc-69b0eb22318c_SiteId">
    <vt:lpwstr>32f56fc7-5f81-4e22-a95b-15da66513bef</vt:lpwstr>
  </property>
  <property fmtid="{D5CDD505-2E9C-101B-9397-08002B2CF9AE}" pid="9" name="MSIP_Label_ebba276f-0474-4e48-a2bc-69b0eb22318c_ActionId">
    <vt:lpwstr>2d16009e-8487-4416-8458-ffabb60d42fe</vt:lpwstr>
  </property>
  <property fmtid="{D5CDD505-2E9C-101B-9397-08002B2CF9AE}" pid="10" name="MSIP_Label_ebba276f-0474-4e48-a2bc-69b0eb22318c_ContentBits">
    <vt:lpwstr>0</vt:lpwstr>
  </property>
</Properties>
</file>