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apps\taxpol\COMMERCIAL RENT TAX\PUBLISHED REPORT CRT TY2021 FINAL\"/>
    </mc:Choice>
  </mc:AlternateContent>
  <xr:revisionPtr revIDLastSave="0" documentId="13_ncr:1_{952D85BF-9969-4875-A413-3585CF9E7B14}" xr6:coauthVersionLast="47" xr6:coauthVersionMax="47" xr10:uidLastSave="{00000000-0000-0000-0000-000000000000}"/>
  <bookViews>
    <workbookView xWindow="-120" yWindow="-120" windowWidth="24240" windowHeight="13140" tabRatio="565" xr2:uid="{00000000-000D-0000-FFFF-FFFF00000000}"/>
  </bookViews>
  <sheets>
    <sheet name="Table of Contents" sheetId="26" r:id="rId1"/>
    <sheet name="1. TP by Rent" sheetId="4" r:id="rId2"/>
    <sheet name="2. TP by Rent (TP w 2+ Prem)" sheetId="22" r:id="rId3"/>
    <sheet name="3. TP by Industry" sheetId="5" r:id="rId4"/>
    <sheet name="4. TP by Industry &amp; Rent" sheetId="21" r:id="rId5"/>
    <sheet name="5. TP by Zip Code (1 Prem)" sheetId="31" r:id="rId6"/>
    <sheet name="6. TP by No. of Prem per TP" sheetId="18" r:id="rId7"/>
    <sheet name="7.TP&amp;Prem by Ind &amp;Prem Per TP" sheetId="15" r:id="rId8"/>
    <sheet name="8. Premises by Rent" sheetId="6" r:id="rId9"/>
    <sheet name="9. Premises by Rent (TP 1 Prem)" sheetId="32" r:id="rId10"/>
    <sheet name="10. Prem by Rent (TP w 2+ Prem)" sheetId="20" r:id="rId11"/>
    <sheet name="11. Premises by Industry" sheetId="27" r:id="rId12"/>
    <sheet name="12. Prem by Industry &amp; Rent" sheetId="25" r:id="rId13"/>
    <sheet name="13. Premises by Zip Code" sheetId="16" r:id="rId14"/>
    <sheet name="14. Premises by Zip &amp; Rent" sheetId="24" r:id="rId15"/>
    <sheet name="15. Prem by Zip&amp;Rent(TP 2+Prem)" sheetId="28" r:id="rId16"/>
    <sheet name="16. Premises by Industry &amp; Zip" sheetId="23" r:id="rId17"/>
    <sheet name="17. Prem by Ind &amp; Zip(TP2+Prem)" sheetId="29" r:id="rId18"/>
    <sheet name="18. TP by Industry - SBC" sheetId="30" r:id="rId19"/>
    <sheet name="19. TP by Industry-SBC Prem Onl" sheetId="35" r:id="rId20"/>
    <sheet name="20. Premises by Rent-SBC" sheetId="33" r:id="rId21"/>
    <sheet name="21. Premises by Zip-SBC" sheetId="34" r:id="rId22"/>
  </sheets>
  <definedNames>
    <definedName name="_xlnm.Print_Area" localSheetId="11">'11. Premises by Industry'!$A$1:$H$57</definedName>
    <definedName name="_xlnm.Print_Area" localSheetId="13">'13. Premises by Zip Code'!$A$6:$H$84</definedName>
    <definedName name="_xlnm.Print_Area" localSheetId="16">'16. Premises by Industry &amp; Zip'!$A$9:$I$98</definedName>
    <definedName name="_xlnm.Print_Area" localSheetId="18">'18. TP by Industry - SBC'!$A$1:$L$61</definedName>
    <definedName name="_xlnm.Print_Area" localSheetId="19">'19. TP by Industry-SBC Prem Onl'!$A$1:$O$61</definedName>
    <definedName name="_xlnm.Print_Area" localSheetId="20">'20. Premises by Rent-SBC'!$A$1:$L$20</definedName>
    <definedName name="_xlnm.Print_Area" localSheetId="21">'21. Premises by Zip-SBC'!$A$1:$L$39</definedName>
    <definedName name="_xlnm.Print_Area" localSheetId="3">'3. TP by Industry'!$A$1:$H$57</definedName>
    <definedName name="_xlnm.Print_Area" localSheetId="5">'5. TP by Zip Code (1 Prem)'!$A$7:$H$76</definedName>
    <definedName name="_xlnm.Print_Area" localSheetId="8">'8. Premises by Rent'!$A$1:$H$33</definedName>
    <definedName name="_xlnm.Print_Area" localSheetId="0">'Table of Contents'!$A$1:$B$35</definedName>
    <definedName name="_xlnm.Print_Titles" localSheetId="13">'13. Premises by Zip Code'!$1:$5</definedName>
    <definedName name="_xlnm.Print_Titles" localSheetId="16">'16. Premises by Industry &amp; Zip'!$1:$8</definedName>
    <definedName name="_xlnm.Print_Titles" localSheetId="5">'5. TP by Zip Code (1 Prem)'!$1:$6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9" i="21" l="1"/>
  <c r="E40" i="21"/>
  <c r="E41" i="21"/>
  <c r="E42" i="21"/>
  <c r="E43" i="21"/>
  <c r="E47" i="21" s="1"/>
  <c r="H44" i="35"/>
  <c r="M58" i="35"/>
  <c r="M55" i="35"/>
  <c r="M53" i="35"/>
  <c r="M49" i="35"/>
  <c r="M47" i="35"/>
  <c r="M46" i="35"/>
  <c r="M45" i="35"/>
  <c r="M44" i="35"/>
  <c r="M42" i="35"/>
  <c r="M40" i="35"/>
  <c r="M38" i="35"/>
  <c r="M34" i="35"/>
  <c r="M33" i="35"/>
  <c r="M32" i="35"/>
  <c r="M31" i="35"/>
  <c r="M30" i="35"/>
  <c r="M29" i="35"/>
  <c r="M26" i="35"/>
  <c r="M24" i="35"/>
  <c r="M23" i="35"/>
  <c r="M22" i="35"/>
  <c r="M20" i="35"/>
  <c r="M18" i="35"/>
  <c r="M13" i="35"/>
  <c r="E44" i="35"/>
  <c r="E60" i="35" s="1"/>
  <c r="B44" i="35"/>
  <c r="I44" i="30"/>
  <c r="I60" i="30" s="1"/>
  <c r="J46" i="30" s="1"/>
  <c r="B44" i="30"/>
  <c r="G58" i="24"/>
  <c r="F58" i="24"/>
  <c r="G57" i="24"/>
  <c r="F57" i="24"/>
  <c r="G56" i="24"/>
  <c r="F56" i="24"/>
  <c r="G55" i="24"/>
  <c r="F55" i="24"/>
  <c r="G54" i="24"/>
  <c r="F54" i="24"/>
  <c r="G53" i="24"/>
  <c r="F53" i="24"/>
  <c r="G52" i="24"/>
  <c r="F52" i="24"/>
  <c r="G51" i="24"/>
  <c r="F51" i="24"/>
  <c r="G50" i="24"/>
  <c r="F50" i="24"/>
  <c r="G49" i="24"/>
  <c r="F49" i="24"/>
  <c r="G48" i="24"/>
  <c r="F48" i="24"/>
  <c r="G47" i="24"/>
  <c r="F47" i="24"/>
  <c r="G46" i="24"/>
  <c r="F46" i="24"/>
  <c r="G45" i="24"/>
  <c r="F45" i="24"/>
  <c r="G44" i="24"/>
  <c r="F44" i="24"/>
  <c r="G43" i="24"/>
  <c r="F43" i="24"/>
  <c r="G42" i="24"/>
  <c r="F42" i="24"/>
  <c r="G41" i="24"/>
  <c r="F41" i="24"/>
  <c r="G40" i="24"/>
  <c r="F40" i="24"/>
  <c r="C33" i="21"/>
  <c r="B33" i="21"/>
  <c r="E75" i="31"/>
  <c r="B75" i="31"/>
  <c r="C57" i="31" s="1"/>
  <c r="G37" i="28"/>
  <c r="F37" i="28"/>
  <c r="G36" i="28"/>
  <c r="F36" i="28"/>
  <c r="G35" i="28"/>
  <c r="F35" i="28"/>
  <c r="G34" i="28"/>
  <c r="F34" i="28"/>
  <c r="G33" i="28"/>
  <c r="F33" i="28"/>
  <c r="G32" i="28"/>
  <c r="F32" i="28"/>
  <c r="G31" i="28"/>
  <c r="F31" i="28"/>
  <c r="G30" i="28"/>
  <c r="F30" i="28"/>
  <c r="G29" i="28"/>
  <c r="F29" i="28"/>
  <c r="G39" i="24"/>
  <c r="B84" i="16"/>
  <c r="C10" i="16" s="1"/>
  <c r="L44" i="35"/>
  <c r="E44" i="30"/>
  <c r="D39" i="21"/>
  <c r="D47" i="21" s="1"/>
  <c r="D40" i="21"/>
  <c r="D41" i="21"/>
  <c r="D42" i="21"/>
  <c r="D43" i="21"/>
  <c r="G45" i="25"/>
  <c r="F45" i="25"/>
  <c r="G44" i="25"/>
  <c r="F44" i="25"/>
  <c r="G43" i="25"/>
  <c r="F43" i="25"/>
  <c r="G42" i="25"/>
  <c r="F42" i="25"/>
  <c r="G41" i="25"/>
  <c r="F41" i="25"/>
  <c r="G40" i="25"/>
  <c r="F40" i="25"/>
  <c r="G39" i="25"/>
  <c r="F39" i="25"/>
  <c r="F39" i="24"/>
  <c r="I39" i="34"/>
  <c r="J14" i="34" s="1"/>
  <c r="E39" i="34"/>
  <c r="F27" i="34" s="1"/>
  <c r="B39" i="34"/>
  <c r="C22" i="34" s="1"/>
  <c r="I20" i="33"/>
  <c r="E20" i="33"/>
  <c r="F12" i="33" s="1"/>
  <c r="B20" i="33"/>
  <c r="C12" i="33" s="1"/>
  <c r="E10" i="27"/>
  <c r="E44" i="15"/>
  <c r="B40" i="15"/>
  <c r="B39" i="15"/>
  <c r="B41" i="15"/>
  <c r="B42" i="15"/>
  <c r="B43" i="15"/>
  <c r="B44" i="15"/>
  <c r="B45" i="15"/>
  <c r="E32" i="32"/>
  <c r="F18" i="32" s="1"/>
  <c r="F29" i="32"/>
  <c r="B32" i="32"/>
  <c r="E52" i="27"/>
  <c r="B52" i="27"/>
  <c r="E46" i="27"/>
  <c r="B46" i="27"/>
  <c r="E41" i="27"/>
  <c r="B41" i="27"/>
  <c r="E35" i="27"/>
  <c r="B35" i="27"/>
  <c r="E19" i="27"/>
  <c r="E57" i="27" s="1"/>
  <c r="B19" i="27"/>
  <c r="B57" i="27" s="1"/>
  <c r="B10" i="27"/>
  <c r="H43" i="15"/>
  <c r="H45" i="15"/>
  <c r="E47" i="25"/>
  <c r="D47" i="25"/>
  <c r="C47" i="25"/>
  <c r="B47" i="25"/>
  <c r="G33" i="25"/>
  <c r="F33" i="25"/>
  <c r="E33" i="25"/>
  <c r="D33" i="25"/>
  <c r="C33" i="25"/>
  <c r="B33" i="25"/>
  <c r="G19" i="25"/>
  <c r="F19" i="25"/>
  <c r="E19" i="25"/>
  <c r="D19" i="25"/>
  <c r="C19" i="25"/>
  <c r="B19" i="25"/>
  <c r="H22" i="22"/>
  <c r="I12" i="22"/>
  <c r="E22" i="22"/>
  <c r="F20" i="22" s="1"/>
  <c r="B22" i="22"/>
  <c r="C19" i="22" s="1"/>
  <c r="C47" i="21"/>
  <c r="B47" i="21"/>
  <c r="G33" i="21"/>
  <c r="F33" i="21"/>
  <c r="I19" i="21"/>
  <c r="H19" i="21"/>
  <c r="G19" i="21"/>
  <c r="F19" i="21"/>
  <c r="E19" i="21"/>
  <c r="D19" i="21"/>
  <c r="C19" i="21"/>
  <c r="B19" i="21"/>
  <c r="E32" i="20"/>
  <c r="F15" i="20" s="1"/>
  <c r="B32" i="20"/>
  <c r="C29" i="20" s="1"/>
  <c r="E24" i="18"/>
  <c r="F19" i="18" s="1"/>
  <c r="B24" i="18"/>
  <c r="C17" i="18" s="1"/>
  <c r="E84" i="16"/>
  <c r="F77" i="16" s="1"/>
  <c r="B33" i="15"/>
  <c r="C30" i="15" s="1"/>
  <c r="E33" i="15"/>
  <c r="F26" i="15" s="1"/>
  <c r="F33" i="15" s="1"/>
  <c r="H33" i="15"/>
  <c r="I31" i="15" s="1"/>
  <c r="H44" i="15"/>
  <c r="H42" i="15"/>
  <c r="H41" i="15"/>
  <c r="H40" i="15"/>
  <c r="H39" i="15"/>
  <c r="E45" i="15"/>
  <c r="E43" i="15"/>
  <c r="E47" i="15" s="1"/>
  <c r="E42" i="15"/>
  <c r="E41" i="15"/>
  <c r="E40" i="15"/>
  <c r="E39" i="15"/>
  <c r="H19" i="15"/>
  <c r="I17" i="15" s="1"/>
  <c r="E19" i="15"/>
  <c r="B19" i="15"/>
  <c r="C16" i="15" s="1"/>
  <c r="E31" i="4"/>
  <c r="F22" i="4" s="1"/>
  <c r="B31" i="4"/>
  <c r="C29" i="4" s="1"/>
  <c r="E52" i="5"/>
  <c r="E57" i="5" s="1"/>
  <c r="E46" i="5"/>
  <c r="E41" i="5"/>
  <c r="E35" i="5"/>
  <c r="E19" i="5"/>
  <c r="E10" i="5"/>
  <c r="B52" i="5"/>
  <c r="B46" i="5"/>
  <c r="B41" i="5"/>
  <c r="B35" i="5"/>
  <c r="B19" i="5"/>
  <c r="B10" i="5"/>
  <c r="E31" i="6"/>
  <c r="F29" i="6" s="1"/>
  <c r="B31" i="6"/>
  <c r="C18" i="6" s="1"/>
  <c r="F15" i="32"/>
  <c r="F22" i="32"/>
  <c r="F13" i="32"/>
  <c r="F31" i="15"/>
  <c r="F17" i="32"/>
  <c r="J15" i="33"/>
  <c r="F12" i="18"/>
  <c r="F11" i="18"/>
  <c r="F13" i="18"/>
  <c r="F24" i="32"/>
  <c r="C18" i="32"/>
  <c r="C30" i="34"/>
  <c r="C36" i="34"/>
  <c r="C35" i="34"/>
  <c r="J16" i="33"/>
  <c r="F13" i="33"/>
  <c r="F14" i="33"/>
  <c r="F18" i="33"/>
  <c r="F41" i="16"/>
  <c r="C33" i="16"/>
  <c r="C13" i="16"/>
  <c r="F12" i="16"/>
  <c r="F15" i="16"/>
  <c r="F23" i="16"/>
  <c r="C36" i="16"/>
  <c r="F11" i="16"/>
  <c r="C11" i="22"/>
  <c r="C20" i="22"/>
  <c r="C12" i="22"/>
  <c r="C14" i="22"/>
  <c r="C17" i="22"/>
  <c r="C13" i="22"/>
  <c r="C16" i="22"/>
  <c r="C18" i="22"/>
  <c r="C15" i="22"/>
  <c r="C28" i="34"/>
  <c r="C33" i="34"/>
  <c r="C16" i="34"/>
  <c r="C26" i="34"/>
  <c r="C21" i="34"/>
  <c r="C15" i="34"/>
  <c r="C37" i="34"/>
  <c r="C29" i="34"/>
  <c r="C34" i="34"/>
  <c r="C14" i="34"/>
  <c r="C27" i="34"/>
  <c r="C25" i="34"/>
  <c r="C23" i="34"/>
  <c r="C18" i="34"/>
  <c r="C20" i="34"/>
  <c r="C11" i="34"/>
  <c r="C19" i="34"/>
  <c r="C24" i="34"/>
  <c r="C12" i="34"/>
  <c r="C13" i="34"/>
  <c r="C17" i="34"/>
  <c r="C31" i="34"/>
  <c r="C32" i="34"/>
  <c r="C13" i="32"/>
  <c r="C22" i="32"/>
  <c r="C24" i="32"/>
  <c r="F24" i="6"/>
  <c r="C27" i="15"/>
  <c r="C28" i="15"/>
  <c r="I16" i="15"/>
  <c r="F16" i="15"/>
  <c r="C12" i="15"/>
  <c r="F11" i="22"/>
  <c r="F30" i="15"/>
  <c r="F28" i="15"/>
  <c r="F29" i="15"/>
  <c r="J13" i="33"/>
  <c r="J17" i="33"/>
  <c r="J12" i="33"/>
  <c r="J14" i="33"/>
  <c r="J18" i="33"/>
  <c r="C14" i="32"/>
  <c r="C20" i="32"/>
  <c r="I13" i="15"/>
  <c r="C31" i="15"/>
  <c r="C26" i="15"/>
  <c r="F14" i="18"/>
  <c r="F15" i="33"/>
  <c r="C29" i="15"/>
  <c r="F17" i="16"/>
  <c r="F16" i="16"/>
  <c r="F74" i="16"/>
  <c r="F73" i="16"/>
  <c r="F71" i="16"/>
  <c r="F50" i="16"/>
  <c r="F62" i="16"/>
  <c r="F61" i="16"/>
  <c r="F66" i="16"/>
  <c r="F65" i="16"/>
  <c r="F63" i="16"/>
  <c r="F33" i="16"/>
  <c r="F60" i="16"/>
  <c r="F68" i="16"/>
  <c r="F69" i="16"/>
  <c r="F59" i="16"/>
  <c r="F37" i="16"/>
  <c r="F55" i="16"/>
  <c r="F58" i="16"/>
  <c r="F57" i="16"/>
  <c r="F13" i="16"/>
  <c r="F67" i="16"/>
  <c r="F53" i="16"/>
  <c r="F35" i="16"/>
  <c r="F34" i="16"/>
  <c r="F39" i="16"/>
  <c r="F38" i="16"/>
  <c r="F36" i="16"/>
  <c r="F32" i="16"/>
  <c r="F72" i="16"/>
  <c r="F70" i="16"/>
  <c r="F27" i="16"/>
  <c r="F26" i="16"/>
  <c r="F31" i="16"/>
  <c r="F30" i="16"/>
  <c r="F28" i="16"/>
  <c r="F75" i="16"/>
  <c r="F40" i="16"/>
  <c r="C30" i="32"/>
  <c r="C11" i="32"/>
  <c r="F25" i="15"/>
  <c r="I12" i="15"/>
  <c r="I11" i="15"/>
  <c r="I14" i="15"/>
  <c r="I15" i="15"/>
  <c r="F12" i="15"/>
  <c r="F15" i="18"/>
  <c r="F22" i="18"/>
  <c r="C19" i="18"/>
  <c r="I14" i="22"/>
  <c r="I15" i="22"/>
  <c r="I20" i="22"/>
  <c r="I17" i="22"/>
  <c r="I19" i="22"/>
  <c r="F15" i="22"/>
  <c r="C72" i="16"/>
  <c r="C57" i="16"/>
  <c r="C78" i="16"/>
  <c r="C39" i="16"/>
  <c r="C76" i="16"/>
  <c r="C79" i="16"/>
  <c r="C12" i="16"/>
  <c r="C43" i="16"/>
  <c r="C75" i="16"/>
  <c r="C31" i="16"/>
  <c r="C56" i="16"/>
  <c r="C54" i="16"/>
  <c r="C14" i="16"/>
  <c r="C41" i="16"/>
  <c r="C80" i="16"/>
  <c r="C35" i="16"/>
  <c r="C67" i="16"/>
  <c r="C23" i="16"/>
  <c r="C50" i="16"/>
  <c r="C69" i="16"/>
  <c r="C73" i="16"/>
  <c r="C34" i="16"/>
  <c r="C81" i="16"/>
  <c r="C77" i="16"/>
  <c r="C17" i="16"/>
  <c r="C28" i="16"/>
  <c r="C24" i="16"/>
  <c r="C42" i="16"/>
  <c r="C20" i="16"/>
  <c r="C64" i="16"/>
  <c r="C63" i="16"/>
  <c r="C59" i="16"/>
  <c r="C15" i="16"/>
  <c r="C25" i="16"/>
  <c r="C60" i="16"/>
  <c r="C82" i="16"/>
  <c r="C19" i="16"/>
  <c r="C53" i="16"/>
  <c r="C74" i="16"/>
  <c r="C29" i="16"/>
  <c r="C68" i="16"/>
  <c r="C55" i="16"/>
  <c r="C71" i="16"/>
  <c r="C62" i="16"/>
  <c r="C52" i="16"/>
  <c r="C18" i="16"/>
  <c r="C61" i="16"/>
  <c r="C16" i="16"/>
  <c r="C26" i="16"/>
  <c r="C27" i="16"/>
  <c r="C37" i="16"/>
  <c r="C30" i="16"/>
  <c r="C38" i="16"/>
  <c r="C49" i="16"/>
  <c r="C11" i="16"/>
  <c r="C40" i="16"/>
  <c r="C66" i="16"/>
  <c r="C21" i="16"/>
  <c r="C22" i="16"/>
  <c r="J35" i="34"/>
  <c r="F16" i="34"/>
  <c r="F35" i="34"/>
  <c r="F20" i="34"/>
  <c r="C15" i="33"/>
  <c r="I18" i="22"/>
  <c r="I13" i="22"/>
  <c r="C28" i="4"/>
  <c r="C18" i="18"/>
  <c r="C20" i="6"/>
  <c r="F79" i="16"/>
  <c r="F78" i="16"/>
  <c r="F76" i="16"/>
  <c r="F25" i="16"/>
  <c r="F80" i="16"/>
  <c r="F42" i="16"/>
  <c r="F51" i="16"/>
  <c r="F56" i="16"/>
  <c r="F24" i="16"/>
  <c r="F81" i="16"/>
  <c r="F18" i="16"/>
  <c r="F22" i="16"/>
  <c r="F54" i="16"/>
  <c r="F21" i="16"/>
  <c r="F82" i="16"/>
  <c r="F10" i="16"/>
  <c r="F14" i="16"/>
  <c r="F29" i="16"/>
  <c r="F43" i="16"/>
  <c r="F19" i="16"/>
  <c r="F52" i="16"/>
  <c r="F49" i="16"/>
  <c r="F64" i="16"/>
  <c r="F23" i="32"/>
  <c r="F27" i="32"/>
  <c r="F28" i="32"/>
  <c r="F16" i="32"/>
  <c r="F20" i="32"/>
  <c r="F26" i="32"/>
  <c r="F21" i="32"/>
  <c r="F14" i="32"/>
  <c r="F19" i="32"/>
  <c r="C62" i="31"/>
  <c r="C29" i="31"/>
  <c r="C18" i="31"/>
  <c r="I11" i="22"/>
  <c r="I22" i="22" s="1"/>
  <c r="I16" i="22"/>
  <c r="F28" i="4"/>
  <c r="F20" i="4"/>
  <c r="C31" i="31"/>
  <c r="C26" i="31"/>
  <c r="C39" i="31"/>
  <c r="C61" i="31"/>
  <c r="C19" i="31"/>
  <c r="F11" i="31"/>
  <c r="F16" i="31"/>
  <c r="C16" i="4"/>
  <c r="C26" i="4"/>
  <c r="C25" i="4"/>
  <c r="C17" i="4"/>
  <c r="J34" i="34"/>
  <c r="J12" i="34"/>
  <c r="J20" i="34"/>
  <c r="J26" i="34"/>
  <c r="F16" i="33"/>
  <c r="B60" i="35"/>
  <c r="C58" i="35" s="1"/>
  <c r="B60" i="30"/>
  <c r="C58" i="30" s="1"/>
  <c r="C70" i="16"/>
  <c r="C65" i="16"/>
  <c r="C32" i="16"/>
  <c r="C51" i="16"/>
  <c r="C58" i="16"/>
  <c r="F15" i="6"/>
  <c r="F28" i="6"/>
  <c r="F19" i="6"/>
  <c r="F20" i="6"/>
  <c r="F14" i="6"/>
  <c r="F16" i="6"/>
  <c r="F21" i="6"/>
  <c r="F17" i="6"/>
  <c r="F11" i="6"/>
  <c r="F23" i="6"/>
  <c r="F13" i="6"/>
  <c r="F10" i="6"/>
  <c r="F18" i="6"/>
  <c r="F12" i="6"/>
  <c r="F25" i="6"/>
  <c r="F26" i="6"/>
  <c r="F27" i="6"/>
  <c r="F22" i="6"/>
  <c r="C14" i="6"/>
  <c r="C12" i="6"/>
  <c r="F18" i="18"/>
  <c r="F20" i="18"/>
  <c r="F21" i="18"/>
  <c r="C13" i="18"/>
  <c r="C16" i="18"/>
  <c r="C11" i="18"/>
  <c r="C20" i="18"/>
  <c r="C15" i="18"/>
  <c r="C22" i="18"/>
  <c r="C14" i="18"/>
  <c r="C21" i="18"/>
  <c r="C73" i="31"/>
  <c r="C66" i="31"/>
  <c r="F73" i="31"/>
  <c r="F31" i="31"/>
  <c r="C59" i="31"/>
  <c r="C34" i="31"/>
  <c r="C72" i="31"/>
  <c r="C65" i="31"/>
  <c r="C27" i="31"/>
  <c r="F51" i="31"/>
  <c r="F70" i="31"/>
  <c r="C17" i="31"/>
  <c r="C11" i="31"/>
  <c r="C33" i="31"/>
  <c r="C15" i="31"/>
  <c r="F12" i="31"/>
  <c r="C58" i="31"/>
  <c r="C64" i="31"/>
  <c r="C49" i="31"/>
  <c r="F68" i="31"/>
  <c r="F53" i="31"/>
  <c r="F72" i="31"/>
  <c r="C55" i="31"/>
  <c r="C21" i="31"/>
  <c r="C63" i="31"/>
  <c r="C60" i="31"/>
  <c r="C16" i="31"/>
  <c r="C28" i="31"/>
  <c r="C14" i="31"/>
  <c r="C68" i="31"/>
  <c r="C30" i="31"/>
  <c r="C23" i="31"/>
  <c r="F52" i="31"/>
  <c r="C51" i="31"/>
  <c r="C53" i="31"/>
  <c r="C70" i="31"/>
  <c r="F55" i="31"/>
  <c r="C50" i="31"/>
  <c r="C20" i="31"/>
  <c r="C54" i="31"/>
  <c r="C52" i="31"/>
  <c r="C12" i="31"/>
  <c r="C32" i="31"/>
  <c r="C13" i="31"/>
  <c r="C69" i="31"/>
  <c r="F71" i="31"/>
  <c r="F15" i="31"/>
  <c r="C25" i="31"/>
  <c r="C38" i="31"/>
  <c r="C56" i="31"/>
  <c r="C40" i="31"/>
  <c r="C37" i="31"/>
  <c r="F58" i="31"/>
  <c r="C71" i="31"/>
  <c r="C22" i="31"/>
  <c r="F48" i="31"/>
  <c r="F64" i="31"/>
  <c r="F21" i="31"/>
  <c r="F32" i="31"/>
  <c r="C24" i="31"/>
  <c r="C67" i="31"/>
  <c r="C48" i="31"/>
  <c r="C35" i="31"/>
  <c r="C36" i="31"/>
  <c r="F33" i="31"/>
  <c r="C22" i="30"/>
  <c r="C20" i="30"/>
  <c r="C47" i="30"/>
  <c r="C44" i="30"/>
  <c r="C45" i="30"/>
  <c r="C13" i="30"/>
  <c r="C49" i="30"/>
  <c r="I27" i="15"/>
  <c r="F27" i="15"/>
  <c r="G47" i="25"/>
  <c r="F47" i="25"/>
  <c r="C25" i="15"/>
  <c r="J31" i="34" l="1"/>
  <c r="J23" i="34"/>
  <c r="J21" i="34"/>
  <c r="F22" i="34"/>
  <c r="F25" i="34"/>
  <c r="F23" i="34"/>
  <c r="F15" i="34"/>
  <c r="F31" i="34"/>
  <c r="J13" i="34"/>
  <c r="J17" i="34"/>
  <c r="J28" i="34"/>
  <c r="F37" i="34"/>
  <c r="F28" i="34"/>
  <c r="F26" i="34"/>
  <c r="J19" i="34"/>
  <c r="J37" i="34"/>
  <c r="F14" i="34"/>
  <c r="J25" i="34"/>
  <c r="J11" i="34"/>
  <c r="J24" i="34"/>
  <c r="F36" i="34"/>
  <c r="F17" i="34"/>
  <c r="F34" i="34"/>
  <c r="F21" i="34"/>
  <c r="F39" i="34" s="1"/>
  <c r="F12" i="34"/>
  <c r="J22" i="34"/>
  <c r="J15" i="34"/>
  <c r="J36" i="34"/>
  <c r="F13" i="34"/>
  <c r="F29" i="34"/>
  <c r="J30" i="34"/>
  <c r="J39" i="34"/>
  <c r="F32" i="34"/>
  <c r="J32" i="34"/>
  <c r="J27" i="34"/>
  <c r="J33" i="34"/>
  <c r="F30" i="34"/>
  <c r="F18" i="34"/>
  <c r="F19" i="34"/>
  <c r="J18" i="34"/>
  <c r="J16" i="34"/>
  <c r="J29" i="34"/>
  <c r="F24" i="34"/>
  <c r="F33" i="34"/>
  <c r="F11" i="34"/>
  <c r="F17" i="33"/>
  <c r="F20" i="33"/>
  <c r="J20" i="33"/>
  <c r="F38" i="35"/>
  <c r="F42" i="35"/>
  <c r="C84" i="16"/>
  <c r="F20" i="16"/>
  <c r="C53" i="27"/>
  <c r="C13" i="27"/>
  <c r="C47" i="27"/>
  <c r="C25" i="27"/>
  <c r="F15" i="27"/>
  <c r="F23" i="27"/>
  <c r="F24" i="27"/>
  <c r="F11" i="27"/>
  <c r="F47" i="27"/>
  <c r="F22" i="27"/>
  <c r="F48" i="27"/>
  <c r="F44" i="27"/>
  <c r="F23" i="20"/>
  <c r="F20" i="20"/>
  <c r="F11" i="20"/>
  <c r="F14" i="20"/>
  <c r="F22" i="20"/>
  <c r="F16" i="20"/>
  <c r="F26" i="20"/>
  <c r="F21" i="20"/>
  <c r="F28" i="20"/>
  <c r="F13" i="20"/>
  <c r="F12" i="20"/>
  <c r="F17" i="20"/>
  <c r="F19" i="20"/>
  <c r="F25" i="20"/>
  <c r="F24" i="20"/>
  <c r="F32" i="20" s="1"/>
  <c r="F29" i="20"/>
  <c r="F27" i="20"/>
  <c r="F30" i="20"/>
  <c r="F18" i="20"/>
  <c r="F30" i="32"/>
  <c r="F12" i="32"/>
  <c r="F32" i="32" s="1"/>
  <c r="F11" i="32"/>
  <c r="F25" i="32"/>
  <c r="F31" i="6"/>
  <c r="C26" i="6"/>
  <c r="F39" i="15"/>
  <c r="F41" i="15"/>
  <c r="F42" i="15"/>
  <c r="F40" i="15"/>
  <c r="F44" i="15"/>
  <c r="F45" i="15"/>
  <c r="I29" i="15"/>
  <c r="I28" i="15"/>
  <c r="C11" i="15"/>
  <c r="H47" i="15"/>
  <c r="I30" i="15"/>
  <c r="C33" i="15"/>
  <c r="I26" i="15"/>
  <c r="C17" i="15"/>
  <c r="C13" i="15"/>
  <c r="C14" i="15"/>
  <c r="C19" i="15" s="1"/>
  <c r="I25" i="15"/>
  <c r="C15" i="15"/>
  <c r="F16" i="18"/>
  <c r="F17" i="18"/>
  <c r="F24" i="18"/>
  <c r="C12" i="18"/>
  <c r="B57" i="5"/>
  <c r="C35" i="5" s="1"/>
  <c r="C36" i="5"/>
  <c r="C24" i="5"/>
  <c r="F30" i="5"/>
  <c r="F54" i="5"/>
  <c r="F38" i="5"/>
  <c r="F29" i="5"/>
  <c r="F41" i="5"/>
  <c r="F11" i="5"/>
  <c r="F47" i="5"/>
  <c r="F26" i="5"/>
  <c r="F12" i="5"/>
  <c r="F10" i="5"/>
  <c r="F25" i="5"/>
  <c r="F43" i="5"/>
  <c r="F44" i="5"/>
  <c r="F23" i="5"/>
  <c r="F37" i="5"/>
  <c r="F39" i="5"/>
  <c r="F21" i="5"/>
  <c r="F53" i="5"/>
  <c r="F14" i="5"/>
  <c r="F33" i="5"/>
  <c r="F50" i="5"/>
  <c r="F24" i="5"/>
  <c r="F52" i="5"/>
  <c r="C10" i="4"/>
  <c r="F13" i="4"/>
  <c r="C24" i="4"/>
  <c r="C12" i="4"/>
  <c r="C20" i="4"/>
  <c r="C19" i="4"/>
  <c r="F10" i="4"/>
  <c r="C15" i="4"/>
  <c r="C22" i="4"/>
  <c r="C11" i="4"/>
  <c r="C27" i="4"/>
  <c r="C14" i="4"/>
  <c r="F12" i="4"/>
  <c r="C13" i="4"/>
  <c r="C31" i="4" s="1"/>
  <c r="C23" i="4"/>
  <c r="C21" i="4"/>
  <c r="F23" i="4"/>
  <c r="C18" i="4"/>
  <c r="F16" i="4"/>
  <c r="F26" i="4"/>
  <c r="F24" i="4"/>
  <c r="F11" i="4"/>
  <c r="F17" i="4"/>
  <c r="F14" i="4"/>
  <c r="F18" i="4"/>
  <c r="F15" i="4"/>
  <c r="F27" i="4"/>
  <c r="F21" i="4"/>
  <c r="F25" i="4"/>
  <c r="F19" i="4"/>
  <c r="F29" i="4"/>
  <c r="C19" i="5"/>
  <c r="C20" i="27"/>
  <c r="C42" i="5"/>
  <c r="C42" i="27"/>
  <c r="F55" i="5"/>
  <c r="F22" i="5"/>
  <c r="F21" i="27"/>
  <c r="F26" i="27"/>
  <c r="C16" i="20"/>
  <c r="C46" i="27"/>
  <c r="F52" i="27"/>
  <c r="F15" i="15"/>
  <c r="F14" i="15"/>
  <c r="F13" i="15"/>
  <c r="F11" i="15"/>
  <c r="F17" i="15"/>
  <c r="C29" i="5"/>
  <c r="C50" i="27"/>
  <c r="C55" i="27"/>
  <c r="F49" i="27"/>
  <c r="C44" i="27"/>
  <c r="C28" i="5"/>
  <c r="C49" i="5"/>
  <c r="F13" i="5"/>
  <c r="F43" i="15"/>
  <c r="F47" i="15" s="1"/>
  <c r="C17" i="27"/>
  <c r="C33" i="27"/>
  <c r="F53" i="27"/>
  <c r="F27" i="5"/>
  <c r="F46" i="5"/>
  <c r="F36" i="5"/>
  <c r="F15" i="5"/>
  <c r="F20" i="27"/>
  <c r="F38" i="27"/>
  <c r="F43" i="27"/>
  <c r="F30" i="27"/>
  <c r="C54" i="27"/>
  <c r="F27" i="27"/>
  <c r="C35" i="27"/>
  <c r="C16" i="6"/>
  <c r="C12" i="20"/>
  <c r="E60" i="30"/>
  <c r="F20" i="30" s="1"/>
  <c r="F20" i="31"/>
  <c r="F38" i="31"/>
  <c r="F66" i="31"/>
  <c r="F61" i="31"/>
  <c r="F49" i="31"/>
  <c r="F62" i="31"/>
  <c r="F29" i="31"/>
  <c r="F23" i="31"/>
  <c r="F35" i="31"/>
  <c r="F19" i="31"/>
  <c r="F34" i="31"/>
  <c r="F18" i="31"/>
  <c r="F25" i="31"/>
  <c r="F27" i="31"/>
  <c r="F50" i="31"/>
  <c r="F24" i="31"/>
  <c r="F65" i="31"/>
  <c r="F28" i="31"/>
  <c r="F60" i="31"/>
  <c r="F63" i="31"/>
  <c r="F14" i="31"/>
  <c r="F36" i="31"/>
  <c r="F22" i="31"/>
  <c r="F67" i="31"/>
  <c r="F17" i="31"/>
  <c r="F54" i="31"/>
  <c r="F56" i="31"/>
  <c r="F37" i="31"/>
  <c r="F57" i="31"/>
  <c r="F26" i="31"/>
  <c r="F39" i="31"/>
  <c r="F30" i="31"/>
  <c r="F40" i="31"/>
  <c r="F59" i="31"/>
  <c r="F13" i="31"/>
  <c r="F69" i="31"/>
  <c r="C27" i="20"/>
  <c r="C17" i="5"/>
  <c r="C21" i="5"/>
  <c r="F42" i="27"/>
  <c r="F17" i="5"/>
  <c r="F19" i="5"/>
  <c r="F50" i="27"/>
  <c r="C36" i="27"/>
  <c r="C32" i="5"/>
  <c r="C43" i="5"/>
  <c r="C50" i="5"/>
  <c r="C37" i="27"/>
  <c r="C15" i="27"/>
  <c r="C55" i="5"/>
  <c r="F31" i="5"/>
  <c r="F32" i="5"/>
  <c r="F49" i="5"/>
  <c r="F35" i="5"/>
  <c r="F46" i="27"/>
  <c r="F17" i="27"/>
  <c r="F35" i="27"/>
  <c r="F32" i="27"/>
  <c r="C10" i="27"/>
  <c r="F12" i="27"/>
  <c r="C24" i="18"/>
  <c r="C18" i="20"/>
  <c r="C10" i="6"/>
  <c r="C14" i="33"/>
  <c r="C18" i="33"/>
  <c r="C16" i="33"/>
  <c r="C13" i="33"/>
  <c r="C17" i="33"/>
  <c r="C24" i="27"/>
  <c r="C41" i="27"/>
  <c r="C27" i="27"/>
  <c r="C19" i="27"/>
  <c r="C30" i="5"/>
  <c r="C28" i="27"/>
  <c r="F25" i="27"/>
  <c r="C43" i="27"/>
  <c r="F13" i="22"/>
  <c r="F22" i="22" s="1"/>
  <c r="F16" i="22"/>
  <c r="F17" i="22"/>
  <c r="F18" i="22"/>
  <c r="F14" i="22"/>
  <c r="F12" i="22"/>
  <c r="F19" i="22"/>
  <c r="C48" i="5"/>
  <c r="C37" i="5"/>
  <c r="C39" i="5"/>
  <c r="C39" i="27"/>
  <c r="F28" i="5"/>
  <c r="F20" i="5"/>
  <c r="F48" i="5"/>
  <c r="F42" i="5"/>
  <c r="F28" i="27"/>
  <c r="F41" i="27"/>
  <c r="F13" i="27"/>
  <c r="F36" i="27"/>
  <c r="C49" i="27"/>
  <c r="C22" i="27"/>
  <c r="C23" i="27"/>
  <c r="B47" i="15"/>
  <c r="C14" i="27"/>
  <c r="F84" i="16"/>
  <c r="C26" i="5"/>
  <c r="C23" i="5"/>
  <c r="C54" i="5"/>
  <c r="C12" i="5"/>
  <c r="C31" i="27"/>
  <c r="F54" i="27"/>
  <c r="F29" i="27"/>
  <c r="F14" i="27"/>
  <c r="F55" i="27"/>
  <c r="F33" i="27"/>
  <c r="C21" i="27"/>
  <c r="C52" i="27"/>
  <c r="C30" i="27"/>
  <c r="I19" i="15"/>
  <c r="C39" i="34"/>
  <c r="C22" i="22"/>
  <c r="C25" i="20"/>
  <c r="C17" i="20"/>
  <c r="C24" i="20"/>
  <c r="C21" i="20"/>
  <c r="C28" i="20"/>
  <c r="C14" i="20"/>
  <c r="C20" i="20"/>
  <c r="C19" i="20"/>
  <c r="C15" i="20"/>
  <c r="C30" i="20"/>
  <c r="C26" i="20"/>
  <c r="C13" i="20"/>
  <c r="C11" i="20"/>
  <c r="C23" i="20"/>
  <c r="C29" i="27"/>
  <c r="C12" i="27"/>
  <c r="C46" i="5"/>
  <c r="C22" i="5"/>
  <c r="C27" i="5"/>
  <c r="C32" i="27"/>
  <c r="F19" i="27"/>
  <c r="C11" i="27"/>
  <c r="F31" i="27"/>
  <c r="F37" i="27"/>
  <c r="F10" i="27"/>
  <c r="F39" i="27"/>
  <c r="C48" i="27"/>
  <c r="C26" i="27"/>
  <c r="C38" i="27"/>
  <c r="C75" i="31"/>
  <c r="C19" i="6"/>
  <c r="C29" i="6"/>
  <c r="C25" i="6"/>
  <c r="C27" i="6"/>
  <c r="C17" i="6"/>
  <c r="C28" i="6"/>
  <c r="C23" i="6"/>
  <c r="C13" i="6"/>
  <c r="C15" i="6"/>
  <c r="C22" i="6"/>
  <c r="C21" i="6"/>
  <c r="C11" i="6"/>
  <c r="C24" i="6"/>
  <c r="C22" i="20"/>
  <c r="C21" i="32"/>
  <c r="C16" i="32"/>
  <c r="C23" i="32"/>
  <c r="C12" i="32"/>
  <c r="C32" i="32" s="1"/>
  <c r="C28" i="32"/>
  <c r="C19" i="32"/>
  <c r="C15" i="32"/>
  <c r="C27" i="32"/>
  <c r="C17" i="32"/>
  <c r="C25" i="32"/>
  <c r="C29" i="32"/>
  <c r="C26" i="32"/>
  <c r="H60" i="35"/>
  <c r="I44" i="35" s="1"/>
  <c r="M60" i="35"/>
  <c r="F45" i="35"/>
  <c r="F18" i="35"/>
  <c r="F49" i="35"/>
  <c r="F47" i="35"/>
  <c r="F44" i="35"/>
  <c r="F55" i="35"/>
  <c r="I47" i="35"/>
  <c r="F46" i="35"/>
  <c r="F13" i="35"/>
  <c r="F22" i="35"/>
  <c r="F20" i="35"/>
  <c r="F53" i="35"/>
  <c r="I33" i="35"/>
  <c r="I53" i="35"/>
  <c r="I42" i="35"/>
  <c r="I26" i="35"/>
  <c r="I58" i="35"/>
  <c r="I45" i="35"/>
  <c r="I31" i="35"/>
  <c r="I23" i="35"/>
  <c r="I55" i="35"/>
  <c r="I40" i="35"/>
  <c r="I38" i="35"/>
  <c r="I32" i="35"/>
  <c r="I46" i="35"/>
  <c r="I13" i="35"/>
  <c r="I18" i="35"/>
  <c r="I34" i="35"/>
  <c r="I29" i="35"/>
  <c r="F31" i="35"/>
  <c r="C13" i="35"/>
  <c r="C23" i="35"/>
  <c r="C31" i="35"/>
  <c r="C40" i="35"/>
  <c r="I20" i="35"/>
  <c r="I30" i="35"/>
  <c r="I49" i="35"/>
  <c r="F23" i="35"/>
  <c r="F32" i="35"/>
  <c r="F24" i="35"/>
  <c r="F33" i="35"/>
  <c r="F26" i="35"/>
  <c r="F34" i="35"/>
  <c r="F29" i="35"/>
  <c r="F58" i="35"/>
  <c r="F30" i="35"/>
  <c r="F40" i="35"/>
  <c r="C24" i="35"/>
  <c r="C32" i="35"/>
  <c r="C33" i="35"/>
  <c r="C42" i="35"/>
  <c r="C26" i="35"/>
  <c r="C34" i="35"/>
  <c r="C44" i="35"/>
  <c r="C53" i="35"/>
  <c r="C45" i="35"/>
  <c r="C55" i="35"/>
  <c r="C18" i="35"/>
  <c r="C46" i="35"/>
  <c r="C20" i="35"/>
  <c r="C29" i="35"/>
  <c r="C38" i="35"/>
  <c r="C47" i="35"/>
  <c r="C22" i="35"/>
  <c r="C30" i="35"/>
  <c r="C49" i="35"/>
  <c r="F22" i="30"/>
  <c r="F34" i="30"/>
  <c r="F29" i="30"/>
  <c r="J53" i="30"/>
  <c r="J55" i="30"/>
  <c r="J44" i="30"/>
  <c r="J49" i="30"/>
  <c r="J20" i="30"/>
  <c r="J22" i="30"/>
  <c r="J47" i="30"/>
  <c r="J38" i="30"/>
  <c r="J45" i="30"/>
  <c r="J13" i="30"/>
  <c r="F23" i="30"/>
  <c r="J30" i="30"/>
  <c r="J40" i="30"/>
  <c r="J58" i="30"/>
  <c r="J18" i="30"/>
  <c r="F38" i="30"/>
  <c r="F33" i="30"/>
  <c r="F58" i="30"/>
  <c r="F53" i="30"/>
  <c r="F18" i="30"/>
  <c r="C55" i="30"/>
  <c r="C30" i="30"/>
  <c r="C40" i="30"/>
  <c r="C18" i="30"/>
  <c r="J23" i="30"/>
  <c r="J31" i="30"/>
  <c r="J24" i="30"/>
  <c r="J32" i="30"/>
  <c r="J42" i="30"/>
  <c r="J33" i="30"/>
  <c r="J26" i="30"/>
  <c r="J34" i="30"/>
  <c r="J29" i="30"/>
  <c r="F31" i="30"/>
  <c r="F24" i="30"/>
  <c r="F30" i="30"/>
  <c r="F32" i="30"/>
  <c r="F40" i="30"/>
  <c r="C24" i="30"/>
  <c r="C32" i="30"/>
  <c r="C42" i="30"/>
  <c r="C33" i="30"/>
  <c r="C26" i="30"/>
  <c r="C34" i="30"/>
  <c r="C38" i="30"/>
  <c r="C60" i="30" s="1"/>
  <c r="C53" i="30"/>
  <c r="C46" i="30"/>
  <c r="C29" i="30"/>
  <c r="C23" i="30"/>
  <c r="C31" i="30"/>
  <c r="C20" i="33" l="1"/>
  <c r="F45" i="30"/>
  <c r="F55" i="30"/>
  <c r="F49" i="30"/>
  <c r="F26" i="30"/>
  <c r="C32" i="20"/>
  <c r="I45" i="15"/>
  <c r="I44" i="15"/>
  <c r="I42" i="15"/>
  <c r="I41" i="15"/>
  <c r="I40" i="15"/>
  <c r="I39" i="15"/>
  <c r="I43" i="15"/>
  <c r="I33" i="15"/>
  <c r="F75" i="31"/>
  <c r="C10" i="5"/>
  <c r="C33" i="5"/>
  <c r="C31" i="5"/>
  <c r="C14" i="5"/>
  <c r="C11" i="5"/>
  <c r="C13" i="5"/>
  <c r="C25" i="5"/>
  <c r="C15" i="5"/>
  <c r="C38" i="5"/>
  <c r="C20" i="5"/>
  <c r="C53" i="5"/>
  <c r="C41" i="5"/>
  <c r="C57" i="5" s="1"/>
  <c r="C52" i="5"/>
  <c r="C44" i="5"/>
  <c r="C47" i="5"/>
  <c r="F57" i="5"/>
  <c r="F31" i="4"/>
  <c r="C43" i="15"/>
  <c r="C40" i="15"/>
  <c r="C42" i="15"/>
  <c r="C45" i="15"/>
  <c r="C41" i="15"/>
  <c r="C39" i="15"/>
  <c r="F57" i="27"/>
  <c r="C44" i="15"/>
  <c r="C31" i="6"/>
  <c r="C57" i="27"/>
  <c r="F42" i="30"/>
  <c r="F46" i="30"/>
  <c r="F44" i="30"/>
  <c r="F47" i="30"/>
  <c r="F13" i="30"/>
  <c r="F19" i="15"/>
  <c r="I22" i="35"/>
  <c r="I24" i="35"/>
  <c r="F60" i="35"/>
  <c r="C60" i="35"/>
  <c r="I60" i="35"/>
  <c r="J60" i="30"/>
  <c r="F60" i="30" l="1"/>
  <c r="I47" i="15"/>
  <c r="C47" i="15"/>
</calcChain>
</file>

<file path=xl/sharedStrings.xml><?xml version="1.0" encoding="utf-8"?>
<sst xmlns="http://schemas.openxmlformats.org/spreadsheetml/2006/main" count="1257" uniqueCount="208">
  <si>
    <t>TOTAL</t>
  </si>
  <si>
    <t>FINANCE &amp; INSURANCE</t>
  </si>
  <si>
    <t>REAL ESTATE</t>
  </si>
  <si>
    <t>SERVICES</t>
  </si>
  <si>
    <t>INFORMATION</t>
  </si>
  <si>
    <t>TRADE</t>
  </si>
  <si>
    <t>MANUFACTURING</t>
  </si>
  <si>
    <t>OTHER</t>
  </si>
  <si>
    <t>COMMERCIAL RENT TAX</t>
  </si>
  <si>
    <t xml:space="preserve">Total </t>
  </si>
  <si>
    <t>Liability</t>
  </si>
  <si>
    <t>%</t>
  </si>
  <si>
    <t>Funds and Trusts</t>
  </si>
  <si>
    <t>Insurance</t>
  </si>
  <si>
    <t>Securities/Commodities</t>
  </si>
  <si>
    <t>Legal Services</t>
  </si>
  <si>
    <t>Accounting</t>
  </si>
  <si>
    <t>Holding Companies</t>
  </si>
  <si>
    <t>Amusement</t>
  </si>
  <si>
    <t>Food Services</t>
  </si>
  <si>
    <t>Performing Arts/Museums</t>
  </si>
  <si>
    <t>Education</t>
  </si>
  <si>
    <t>Health Care</t>
  </si>
  <si>
    <t>Personal Services</t>
  </si>
  <si>
    <t>Broadcasting/Telecom</t>
  </si>
  <si>
    <t>Information Services/Data</t>
  </si>
  <si>
    <t>Movies/Video/Sound</t>
  </si>
  <si>
    <t>Publishing</t>
  </si>
  <si>
    <t>Durable Wholesale</t>
  </si>
  <si>
    <t>Non-Durable Wholesale</t>
  </si>
  <si>
    <t>Retail</t>
  </si>
  <si>
    <t>Textiles/Apparel/Leather</t>
  </si>
  <si>
    <t>Food/Beverage</t>
  </si>
  <si>
    <t>Printing</t>
  </si>
  <si>
    <t>Other Manufacturing</t>
  </si>
  <si>
    <t>Construction</t>
  </si>
  <si>
    <t>Transportation</t>
  </si>
  <si>
    <t>Table 2</t>
  </si>
  <si>
    <t>Table 1</t>
  </si>
  <si>
    <t xml:space="preserve">% of </t>
  </si>
  <si>
    <t>Administrative Support</t>
  </si>
  <si>
    <t>Rental/Leasing</t>
  </si>
  <si>
    <t>Miscellaneous Other</t>
  </si>
  <si>
    <t>$250,000 - $274,999</t>
  </si>
  <si>
    <t>$275,000 - $299,999</t>
  </si>
  <si>
    <t>$300,000 - $349,999</t>
  </si>
  <si>
    <t>$350,000 - $399,999</t>
  </si>
  <si>
    <t>$400,000 - $449,999</t>
  </si>
  <si>
    <t>$450,000 - $499,999</t>
  </si>
  <si>
    <t>$500,000 - $549,999</t>
  </si>
  <si>
    <t>$550,000 - $599,999</t>
  </si>
  <si>
    <t>$700,000 - $799,999</t>
  </si>
  <si>
    <t>$800,000 - $899,999</t>
  </si>
  <si>
    <t>$900,000 - $999,999</t>
  </si>
  <si>
    <t>$2,000,000 - $2,999,999</t>
  </si>
  <si>
    <t>$3,000,000 - $3,999,999</t>
  </si>
  <si>
    <t>$4,000,000 - $4,999,999</t>
  </si>
  <si>
    <t>% of Total</t>
  </si>
  <si>
    <t>$5,000,000 - $9,999,999</t>
  </si>
  <si>
    <t>$600,000 - $699,999</t>
  </si>
  <si>
    <t>Taxpayers</t>
  </si>
  <si>
    <t>DISTRIBUTION OF TAXPAYERS BY INDUSTRY</t>
  </si>
  <si>
    <t>Premises</t>
  </si>
  <si>
    <t>Industry</t>
  </si>
  <si>
    <t>(000)</t>
  </si>
  <si>
    <t>Accommodations</t>
  </si>
  <si>
    <t>Not Available/Other</t>
  </si>
  <si>
    <t>$1,000,000 - $1,499,999</t>
  </si>
  <si>
    <t>$1,500,000 - $1,999,999</t>
  </si>
  <si>
    <t>Table 3</t>
  </si>
  <si>
    <t>$10,000,000 and Over</t>
  </si>
  <si>
    <t>Finance and Insurance</t>
  </si>
  <si>
    <t>Real Estate</t>
  </si>
  <si>
    <t>Services</t>
  </si>
  <si>
    <t>Information</t>
  </si>
  <si>
    <t>Trade</t>
  </si>
  <si>
    <t>Manufacturing</t>
  </si>
  <si>
    <t>Other</t>
  </si>
  <si>
    <t>Table 4</t>
  </si>
  <si>
    <t>Zip Code</t>
  </si>
  <si>
    <t>Table 5</t>
  </si>
  <si>
    <t>DISTRIBUTION OF PREMISES BY ZIP CODE</t>
  </si>
  <si>
    <t>Table 6</t>
  </si>
  <si>
    <t>Table 7</t>
  </si>
  <si>
    <t>21+</t>
  </si>
  <si>
    <t>DISTRIBUTION OF TAXPAYERS BY NUMBER OF PREMISES</t>
  </si>
  <si>
    <t>PER TAXPAYER</t>
  </si>
  <si>
    <t>Number of Premises per Taxpayer</t>
  </si>
  <si>
    <t>NUMBER OF PREMISES PER TAXPAYER</t>
  </si>
  <si>
    <t>Table 8</t>
  </si>
  <si>
    <t>DISTRIBUTION OF TAXPAYERS AND PREMISES BY INDUSTRY AND</t>
  </si>
  <si>
    <t>Less than $400,000</t>
  </si>
  <si>
    <t>$400,000 - $499,999</t>
  </si>
  <si>
    <t>$500,000 - $599,999</t>
  </si>
  <si>
    <t>$800,000 - $999,999</t>
  </si>
  <si>
    <t>$2,000,000 - $3,999,999</t>
  </si>
  <si>
    <t>$2,000,000 and Over</t>
  </si>
  <si>
    <t>Total</t>
  </si>
  <si>
    <t>FOR TAXPAYERS WITH TWO OR MORE PREMISES</t>
  </si>
  <si>
    <t>DISTRIBUTION OF TAXPAYERS BY BASE RENT</t>
  </si>
  <si>
    <t>Table 9</t>
  </si>
  <si>
    <t>Table 10</t>
  </si>
  <si>
    <t>DISTRIBUTION OF PREMISES BY INDUSTRY AND ZIP CODE</t>
  </si>
  <si>
    <t>Table 11</t>
  </si>
  <si>
    <r>
      <t xml:space="preserve">Trade </t>
    </r>
    <r>
      <rPr>
        <i/>
        <sz val="11"/>
        <color indexed="8"/>
        <rFont val="Arial"/>
        <family val="2"/>
      </rPr>
      <t>(continued)</t>
    </r>
  </si>
  <si>
    <r>
      <t>Services</t>
    </r>
    <r>
      <rPr>
        <i/>
        <sz val="11"/>
        <color indexed="8"/>
        <rFont val="Arial"/>
        <family val="2"/>
      </rPr>
      <t xml:space="preserve"> (continued)</t>
    </r>
  </si>
  <si>
    <t>$500,000 - $749,999</t>
  </si>
  <si>
    <t>$750,000 - $999,999</t>
  </si>
  <si>
    <t>$1,000,000 - $1,999,999</t>
  </si>
  <si>
    <t>Two or More Premises per Taxpayer</t>
  </si>
  <si>
    <t>Median Taxpayer Liability</t>
  </si>
  <si>
    <t>DISTRIBUTION OF PREMISES BY BASE RENT</t>
  </si>
  <si>
    <t>Prof./Tech./Managerial</t>
  </si>
  <si>
    <t>DISTRIBUTION OF TAXPAYERS BY INDUSTRY AND BASE RENT</t>
  </si>
  <si>
    <t>DISTRIBUTION OF PREMISES BY ZIP CODE AND BASE RENT</t>
  </si>
  <si>
    <t>DISTRIBUTION OF PREMISES BY INDUSTRY AND BASE RENT</t>
  </si>
  <si>
    <t>Table 12</t>
  </si>
  <si>
    <t>Table of Contents</t>
  </si>
  <si>
    <t>Distribution of Premises by Base Rent</t>
  </si>
  <si>
    <t>Distribution of Premises by Base Rent for Taxpayers with Two or More Premises</t>
  </si>
  <si>
    <t>Distribution of Premises by Industry and Base Rent</t>
  </si>
  <si>
    <t>Distribution of Premises by Zip Code</t>
  </si>
  <si>
    <t>Distribution of Taxpayers by Base Rent</t>
  </si>
  <si>
    <t>Distribution of Taxpayers by Number of Premises per Taxpayer</t>
  </si>
  <si>
    <t>Distribution of Taxpayers by Base Rent for Taxpayers with Two or More Premises</t>
  </si>
  <si>
    <t>Distribution of Taxpayers by Industry and Base Rent</t>
  </si>
  <si>
    <t>Distribution of Taxpayers and Premises by Industry and Number of Premises per Taxpayer</t>
  </si>
  <si>
    <t>Distribution of Premises by Industry</t>
  </si>
  <si>
    <t>Distribution of Taxpayers by Industry</t>
  </si>
  <si>
    <t>Table 13</t>
  </si>
  <si>
    <t>Table 14</t>
  </si>
  <si>
    <t>Table 15</t>
  </si>
  <si>
    <t>DISTRIBUTION OF PREMISES BY INDUSTRY</t>
  </si>
  <si>
    <t>Table 16</t>
  </si>
  <si>
    <t>DISTRIBUTION OF TAXPAYERS BY ZIP CODE</t>
  </si>
  <si>
    <t>Liability (000)</t>
  </si>
  <si>
    <t>Table 17</t>
  </si>
  <si>
    <t>% of</t>
  </si>
  <si>
    <r>
      <t>Liability</t>
    </r>
    <r>
      <rPr>
        <b/>
        <sz val="11"/>
        <color indexed="8"/>
        <rFont val="Arial"/>
        <family val="2"/>
      </rPr>
      <t xml:space="preserve"> (000)</t>
    </r>
  </si>
  <si>
    <t>Taxpayer</t>
  </si>
  <si>
    <r>
      <t xml:space="preserve">Taxpayer Liability </t>
    </r>
    <r>
      <rPr>
        <b/>
        <sz val="11"/>
        <color indexed="8"/>
        <rFont val="Arial"/>
        <family val="2"/>
      </rPr>
      <t>(000)</t>
    </r>
  </si>
  <si>
    <t>All Taxpayers</t>
  </si>
  <si>
    <t>Distribution of Premises by Base Rent for Taxpayers with One Premise</t>
  </si>
  <si>
    <t>FOR ZIP CODES WITH AT LEAST TEN PREMISES AND TEN TAXPAYERS</t>
  </si>
  <si>
    <t>WITHIN EACH ZIP/INDUSTRY COMBINATION</t>
  </si>
  <si>
    <t>Finance &amp; Insurance</t>
  </si>
  <si>
    <t xml:space="preserve">FOR ZIP CODES WITH AT LEAST TEN PREMISES AND TEN TAXPAYERS </t>
  </si>
  <si>
    <t>Distribution of Premises by Zip Code and Base Rent for Zip Codes with at Least Ten Premises and Ten Taxpayers</t>
  </si>
  <si>
    <t>Distribution of Premises by Zip Code and Base Rent for Taxpayers with Two or More Premises for Zip Codes with at Least Ten</t>
  </si>
  <si>
    <t>Distribution of Premises by Industry and Zip Code for Zip Codes with at Least Ten Premises and Ten Taxpayers Within Each</t>
  </si>
  <si>
    <t xml:space="preserve">   Zip/Industry Combination</t>
  </si>
  <si>
    <t>Distribution of Premises by Industry and Zip Code for Taxpayers with Two or More Premises for Zip Codes with at Least Ten</t>
  </si>
  <si>
    <t>Table 18</t>
  </si>
  <si>
    <t xml:space="preserve">   Premises and Ten Taxpayers Within Each Zip/Industry Combination</t>
  </si>
  <si>
    <t>Median Premises Liability</t>
  </si>
  <si>
    <t>Median Premises</t>
  </si>
  <si>
    <t>WITHIN EACH ZIP/BASE RENT COMBINATION</t>
  </si>
  <si>
    <t>FOR TAXPAYERS WITH ONE PREMISES</t>
  </si>
  <si>
    <t>One Premises per Taxpayer</t>
  </si>
  <si>
    <t>Premises Base Rent</t>
  </si>
  <si>
    <t>Distribution of Taxpayers by Zip Code for Taxpayers with One Premises</t>
  </si>
  <si>
    <t>Table  5</t>
  </si>
  <si>
    <t xml:space="preserve">   Premises and Ten Taxpayers Within Each Zip/Base Rent Combination</t>
  </si>
  <si>
    <t xml:space="preserve">   Within Each Zip/Base Rent Combination</t>
  </si>
  <si>
    <t>Other/Not Available</t>
  </si>
  <si>
    <t>$10,000,000  and Over</t>
  </si>
  <si>
    <t>$4,000,000 and Over</t>
  </si>
  <si>
    <t xml:space="preserve"> </t>
  </si>
  <si>
    <t>Small Business Credit (000)</t>
  </si>
  <si>
    <t>Median Small Business Credit</t>
  </si>
  <si>
    <t>Table 19</t>
  </si>
  <si>
    <t>Table 20</t>
  </si>
  <si>
    <t>DISTRIBUTION OF TAXPAYERS AND PREMISES BY INDUSTRY</t>
  </si>
  <si>
    <t>Table 21</t>
  </si>
  <si>
    <t>FOR TAXPAYERS WITH A SMALL BUSINESS CREDIT</t>
  </si>
  <si>
    <t>INCLUDING ALL PREMISES</t>
  </si>
  <si>
    <t>Taxpayer Small Business Credit</t>
  </si>
  <si>
    <t>Total (000)</t>
  </si>
  <si>
    <t>Median</t>
  </si>
  <si>
    <t>INCLUDING ONLY PREMISES THAT RECEIVE A SMALL BUSINESS CREDIT</t>
  </si>
  <si>
    <t>FOR PREMISES THAT RECEIVE A SMALL BUSINESS CREDIT</t>
  </si>
  <si>
    <t>Distribution of Taxpayers by Industry for Taxpayers with a Small Business Credit</t>
  </si>
  <si>
    <t xml:space="preserve">   Including All Premises</t>
  </si>
  <si>
    <t>Distribution of Taxpayers and Premises by Industry for Taxpayers with a Small Business Credit</t>
  </si>
  <si>
    <t>Distribution of Premises by Base Rent for Premises that Receive a Small Business Credit</t>
  </si>
  <si>
    <t>Distribution of Premises by Zip Code for Premises that Receive a Small Business Credit</t>
  </si>
  <si>
    <t xml:space="preserve">   Including Only Premises that Receive a Small Business Credit</t>
  </si>
  <si>
    <t>Taxpayer Distribution Tables</t>
  </si>
  <si>
    <t>Premises Distribution Tables</t>
  </si>
  <si>
    <t>Small Business Credit Distribution Tables</t>
  </si>
  <si>
    <r>
      <t>Taxpayer Base Rent</t>
    </r>
    <r>
      <rPr>
        <b/>
        <vertAlign val="superscript"/>
        <sz val="11"/>
        <color indexed="8"/>
        <rFont val="Arial"/>
        <family val="2"/>
      </rPr>
      <t>1</t>
    </r>
  </si>
  <si>
    <r>
      <t>Less than $250,000</t>
    </r>
    <r>
      <rPr>
        <b/>
        <vertAlign val="superscript"/>
        <sz val="11"/>
        <color indexed="8"/>
        <rFont val="Arial"/>
        <family val="2"/>
      </rPr>
      <t>2</t>
    </r>
  </si>
  <si>
    <t>1. Base rent is the total base rent for all premises occupied by a taxpayer.</t>
  </si>
  <si>
    <t xml:space="preserve">2. The premises in this range are partial-year filers, with annualized base rents greater than $250,000. </t>
  </si>
  <si>
    <r>
      <t>Taxpayer Base Rent</t>
    </r>
    <r>
      <rPr>
        <b/>
        <vertAlign val="superscript"/>
        <sz val="11"/>
        <color indexed="8"/>
        <rFont val="Arial"/>
        <family val="2"/>
      </rPr>
      <t>1</t>
    </r>
  </si>
  <si>
    <r>
      <t>Less than $250,000</t>
    </r>
    <r>
      <rPr>
        <b/>
        <vertAlign val="superscript"/>
        <sz val="11"/>
        <color indexed="8"/>
        <rFont val="Arial"/>
        <family val="2"/>
      </rPr>
      <t>1</t>
    </r>
  </si>
  <si>
    <t xml:space="preserve">1. All the premises in this range are partial-year filers, with annualized base rent greater than $250,000. </t>
  </si>
  <si>
    <t>1. The premises in this range are partial-year filers, with annualized base rent greater than $250,000</t>
  </si>
  <si>
    <t>10 - 13</t>
  </si>
  <si>
    <t>14 - 20</t>
  </si>
  <si>
    <t>*</t>
  </si>
  <si>
    <t>* Amounts cannot be revealed due to confidentiality restrictions.</t>
  </si>
  <si>
    <t>Commercial Banking</t>
  </si>
  <si>
    <t>Other Credit Intermediation</t>
  </si>
  <si>
    <r>
      <t>Less than $250,000</t>
    </r>
    <r>
      <rPr>
        <b/>
        <vertAlign val="superscript"/>
        <sz val="11"/>
        <color rgb="FF000000"/>
        <rFont val="Arial"/>
        <family val="2"/>
      </rPr>
      <t>1</t>
    </r>
  </si>
  <si>
    <t>certain deductions.</t>
  </si>
  <si>
    <t xml:space="preserve">1. The premises in this range are partial-year filers with annualized base rents greater than $250,000, or filers who received </t>
  </si>
  <si>
    <t>TAX YEAR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</si>
</sst>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0.0%"/>
    <numFmt numFmtId="165" formatCode="0.0"/>
    <numFmt numFmtId="166" formatCode="&quot;$&quot;#,##0,"/>
    <numFmt numFmtId="167" formatCode="#,##0,"/>
    <numFmt numFmtId="168" formatCode="&quot;$&quot;#,##0"/>
  </numFmts>
  <fonts count="40" x14ac:knownFonts="1">
    <font>
      <sz val="11"/>
      <color theme="1"/>
      <name val="Calibri"/>
      <family val="2"/>
      <scheme val="minor"/>
    </font>
    <font>
      <i/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sz val="8"/>
      <name val="Calibri"/>
      <family val="2"/>
    </font>
    <font>
      <b/>
      <vertAlign val="superscript"/>
      <sz val="11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rgb="FF80008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4"/>
      <color theme="1"/>
      <name val="Arial"/>
      <family val="2"/>
    </font>
    <font>
      <sz val="10"/>
      <color rgb="FF000000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rgb="FF000000"/>
      <name val="Arial Narrow"/>
      <family val="2"/>
    </font>
    <font>
      <sz val="9"/>
      <color theme="1"/>
      <name val="Arial"/>
      <family val="2"/>
    </font>
    <font>
      <b/>
      <vertAlign val="superscript"/>
      <sz val="11"/>
      <color rgb="FF000000"/>
      <name val="Arial"/>
      <family val="2"/>
    </font>
    <font>
      <sz val="8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0" fontId="6" fillId="2" borderId="0" applyNumberFormat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7" fillId="25" borderId="0" applyNumberFormat="0" applyBorder="0" applyAlignment="0" applyProtection="0"/>
    <xf numFmtId="0" fontId="8" fillId="26" borderId="0" applyNumberFormat="0" applyBorder="0" applyAlignment="0" applyProtection="0"/>
    <xf numFmtId="0" fontId="9" fillId="27" borderId="16" applyNumberFormat="0" applyAlignment="0" applyProtection="0"/>
    <xf numFmtId="0" fontId="10" fillId="28" borderId="17" applyNumberFormat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18" applyNumberFormat="0" applyFill="0" applyAlignment="0" applyProtection="0"/>
    <xf numFmtId="0" fontId="15" fillId="0" borderId="19" applyNumberFormat="0" applyFill="0" applyAlignment="0" applyProtection="0"/>
    <xf numFmtId="0" fontId="16" fillId="0" borderId="20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30" borderId="16" applyNumberFormat="0" applyAlignment="0" applyProtection="0"/>
    <xf numFmtId="0" fontId="19" fillId="0" borderId="21" applyNumberFormat="0" applyFill="0" applyAlignment="0" applyProtection="0"/>
    <xf numFmtId="0" fontId="20" fillId="31" borderId="0" applyNumberFormat="0" applyBorder="0" applyAlignment="0" applyProtection="0"/>
    <xf numFmtId="0" fontId="6" fillId="32" borderId="22" applyNumberFormat="0" applyFont="0" applyAlignment="0" applyProtection="0"/>
    <xf numFmtId="0" fontId="21" fillId="27" borderId="23" applyNumberFormat="0" applyAlignment="0" applyProtection="0"/>
    <xf numFmtId="9" fontId="6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24" applyNumberFormat="0" applyFill="0" applyAlignment="0" applyProtection="0"/>
    <xf numFmtId="0" fontId="24" fillId="0" borderId="0" applyNumberFormat="0" applyFill="0" applyBorder="0" applyAlignment="0" applyProtection="0"/>
  </cellStyleXfs>
  <cellXfs count="370">
    <xf numFmtId="0" fontId="0" fillId="0" borderId="0" xfId="0"/>
    <xf numFmtId="0" fontId="0" fillId="0" borderId="0" xfId="0" applyFont="1"/>
    <xf numFmtId="3" fontId="25" fillId="0" borderId="0" xfId="0" applyNumberFormat="1" applyFont="1" applyFill="1" applyAlignment="1">
      <alignment horizontal="right" vertical="top"/>
    </xf>
    <xf numFmtId="0" fontId="25" fillId="0" borderId="0" xfId="0" applyFont="1" applyFill="1" applyAlignment="1">
      <alignment horizontal="right" vertical="top"/>
    </xf>
    <xf numFmtId="6" fontId="25" fillId="0" borderId="0" xfId="0" applyNumberFormat="1" applyFont="1" applyFill="1" applyAlignment="1">
      <alignment horizontal="right" vertical="top"/>
    </xf>
    <xf numFmtId="0" fontId="0" fillId="0" borderId="0" xfId="0" applyFont="1" applyAlignment="1">
      <alignment horizontal="right"/>
    </xf>
    <xf numFmtId="0" fontId="26" fillId="0" borderId="0" xfId="0" applyFont="1"/>
    <xf numFmtId="0" fontId="27" fillId="0" borderId="1" xfId="0" applyFont="1" applyFill="1" applyBorder="1" applyAlignment="1">
      <alignment horizontal="right"/>
    </xf>
    <xf numFmtId="0" fontId="27" fillId="0" borderId="2" xfId="0" applyFont="1" applyFill="1" applyBorder="1" applyAlignment="1">
      <alignment horizontal="right"/>
    </xf>
    <xf numFmtId="0" fontId="28" fillId="0" borderId="3" xfId="0" applyFont="1" applyBorder="1" applyAlignment="1">
      <alignment horizontal="left" vertical="top"/>
    </xf>
    <xf numFmtId="0" fontId="26" fillId="0" borderId="4" xfId="0" applyFont="1" applyFill="1" applyBorder="1" applyAlignment="1">
      <alignment horizontal="right"/>
    </xf>
    <xf numFmtId="0" fontId="26" fillId="0" borderId="5" xfId="0" applyFont="1" applyFill="1" applyBorder="1" applyAlignment="1">
      <alignment horizontal="right"/>
    </xf>
    <xf numFmtId="0" fontId="0" fillId="0" borderId="6" xfId="0" applyFont="1" applyBorder="1"/>
    <xf numFmtId="0" fontId="28" fillId="0" borderId="0" xfId="0" applyFont="1" applyFill="1" applyBorder="1" applyAlignment="1">
      <alignment horizontal="right" vertical="top"/>
    </xf>
    <xf numFmtId="0" fontId="28" fillId="0" borderId="3" xfId="0" applyFont="1" applyFill="1" applyBorder="1" applyAlignment="1">
      <alignment horizontal="left" vertical="top"/>
    </xf>
    <xf numFmtId="0" fontId="29" fillId="0" borderId="7" xfId="0" applyFont="1" applyFill="1" applyBorder="1" applyAlignment="1">
      <alignment horizontal="right" vertical="top"/>
    </xf>
    <xf numFmtId="0" fontId="28" fillId="0" borderId="8" xfId="0" applyFont="1" applyFill="1" applyBorder="1" applyAlignment="1">
      <alignment horizontal="left" vertical="top"/>
    </xf>
    <xf numFmtId="0" fontId="26" fillId="0" borderId="9" xfId="0" applyFont="1" applyFill="1" applyBorder="1" applyAlignment="1">
      <alignment horizontal="right"/>
    </xf>
    <xf numFmtId="0" fontId="28" fillId="0" borderId="10" xfId="0" applyFont="1" applyFill="1" applyBorder="1" applyAlignment="1">
      <alignment horizontal="left" vertical="top"/>
    </xf>
    <xf numFmtId="0" fontId="28" fillId="0" borderId="4" xfId="0" applyFont="1" applyFill="1" applyBorder="1" applyAlignment="1">
      <alignment vertical="top"/>
    </xf>
    <xf numFmtId="0" fontId="0" fillId="0" borderId="0" xfId="0" applyFont="1" applyBorder="1"/>
    <xf numFmtId="0" fontId="28" fillId="0" borderId="0" xfId="0" applyFont="1" applyFill="1" applyBorder="1" applyAlignment="1">
      <alignment horizontal="left" vertical="top"/>
    </xf>
    <xf numFmtId="3" fontId="28" fillId="0" borderId="0" xfId="0" applyNumberFormat="1" applyFont="1" applyFill="1" applyBorder="1" applyAlignment="1">
      <alignment horizontal="right" vertical="top"/>
    </xf>
    <xf numFmtId="165" fontId="28" fillId="0" borderId="0" xfId="41" applyNumberFormat="1" applyFont="1" applyFill="1" applyBorder="1" applyAlignment="1">
      <alignment horizontal="right" vertical="top"/>
    </xf>
    <xf numFmtId="164" fontId="28" fillId="0" borderId="0" xfId="41" applyNumberFormat="1" applyFont="1" applyFill="1" applyBorder="1" applyAlignment="1">
      <alignment horizontal="right" vertical="top"/>
    </xf>
    <xf numFmtId="166" fontId="28" fillId="0" borderId="0" xfId="0" applyNumberFormat="1" applyFont="1" applyBorder="1" applyAlignment="1">
      <alignment vertical="top"/>
    </xf>
    <xf numFmtId="0" fontId="27" fillId="0" borderId="0" xfId="0" applyFont="1" applyBorder="1"/>
    <xf numFmtId="0" fontId="27" fillId="0" borderId="11" xfId="0" applyFont="1" applyFill="1" applyBorder="1" applyAlignment="1">
      <alignment horizontal="right"/>
    </xf>
    <xf numFmtId="0" fontId="28" fillId="0" borderId="2" xfId="0" applyFont="1" applyFill="1" applyBorder="1" applyAlignment="1">
      <alignment horizontal="left" vertical="top"/>
    </xf>
    <xf numFmtId="0" fontId="28" fillId="0" borderId="10" xfId="0" applyFont="1" applyFill="1" applyBorder="1" applyAlignment="1">
      <alignment horizontal="left"/>
    </xf>
    <xf numFmtId="3" fontId="29" fillId="0" borderId="12" xfId="0" applyNumberFormat="1" applyFont="1" applyFill="1" applyBorder="1" applyAlignment="1">
      <alignment horizontal="right"/>
    </xf>
    <xf numFmtId="165" fontId="29" fillId="0" borderId="0" xfId="41" applyNumberFormat="1" applyFont="1" applyFill="1" applyBorder="1" applyAlignment="1">
      <alignment horizontal="right"/>
    </xf>
    <xf numFmtId="164" fontId="29" fillId="0" borderId="0" xfId="41" applyNumberFormat="1" applyFont="1" applyFill="1" applyBorder="1" applyAlignment="1">
      <alignment horizontal="right"/>
    </xf>
    <xf numFmtId="166" fontId="29" fillId="0" borderId="12" xfId="0" applyNumberFormat="1" applyFont="1" applyBorder="1" applyAlignment="1"/>
    <xf numFmtId="0" fontId="26" fillId="0" borderId="6" xfId="0" applyFont="1" applyBorder="1" applyAlignment="1"/>
    <xf numFmtId="168" fontId="29" fillId="0" borderId="10" xfId="0" applyNumberFormat="1" applyFont="1" applyBorder="1" applyAlignment="1">
      <alignment horizontal="right"/>
    </xf>
    <xf numFmtId="167" fontId="29" fillId="0" borderId="12" xfId="0" applyNumberFormat="1" applyFont="1" applyBorder="1" applyAlignment="1"/>
    <xf numFmtId="3" fontId="29" fillId="0" borderId="10" xfId="0" applyNumberFormat="1" applyFont="1" applyBorder="1" applyAlignment="1">
      <alignment horizontal="right"/>
    </xf>
    <xf numFmtId="0" fontId="28" fillId="33" borderId="10" xfId="0" applyFont="1" applyFill="1" applyBorder="1" applyAlignment="1">
      <alignment horizontal="left" vertical="top"/>
    </xf>
    <xf numFmtId="3" fontId="28" fillId="33" borderId="12" xfId="0" applyNumberFormat="1" applyFont="1" applyFill="1" applyBorder="1" applyAlignment="1">
      <alignment vertical="top"/>
    </xf>
    <xf numFmtId="165" fontId="28" fillId="33" borderId="0" xfId="41" applyNumberFormat="1" applyFont="1" applyFill="1" applyBorder="1" applyAlignment="1">
      <alignment vertical="top"/>
    </xf>
    <xf numFmtId="166" fontId="28" fillId="33" borderId="12" xfId="0" applyNumberFormat="1" applyFont="1" applyFill="1" applyBorder="1" applyAlignment="1">
      <alignment vertical="top"/>
    </xf>
    <xf numFmtId="0" fontId="23" fillId="33" borderId="6" xfId="0" applyFont="1" applyFill="1" applyBorder="1"/>
    <xf numFmtId="0" fontId="29" fillId="33" borderId="10" xfId="0" applyFont="1" applyFill="1" applyBorder="1" applyAlignment="1">
      <alignment horizontal="left" vertical="top"/>
    </xf>
    <xf numFmtId="3" fontId="29" fillId="33" borderId="12" xfId="0" applyNumberFormat="1" applyFont="1" applyFill="1" applyBorder="1" applyAlignment="1">
      <alignment vertical="top"/>
    </xf>
    <xf numFmtId="165" fontId="29" fillId="33" borderId="0" xfId="41" applyNumberFormat="1" applyFont="1" applyFill="1" applyBorder="1" applyAlignment="1">
      <alignment vertical="top"/>
    </xf>
    <xf numFmtId="167" fontId="29" fillId="33" borderId="12" xfId="0" applyNumberFormat="1" applyFont="1" applyFill="1" applyBorder="1" applyAlignment="1">
      <alignment vertical="top"/>
    </xf>
    <xf numFmtId="0" fontId="0" fillId="33" borderId="6" xfId="0" applyFont="1" applyFill="1" applyBorder="1"/>
    <xf numFmtId="164" fontId="29" fillId="33" borderId="0" xfId="41" applyNumberFormat="1" applyFont="1" applyFill="1" applyBorder="1" applyAlignment="1">
      <alignment vertical="top"/>
    </xf>
    <xf numFmtId="167" fontId="28" fillId="33" borderId="12" xfId="0" applyNumberFormat="1" applyFont="1" applyFill="1" applyBorder="1" applyAlignment="1">
      <alignment vertical="top"/>
    </xf>
    <xf numFmtId="0" fontId="29" fillId="33" borderId="12" xfId="0" applyFont="1" applyFill="1" applyBorder="1" applyAlignment="1">
      <alignment vertical="top"/>
    </xf>
    <xf numFmtId="167" fontId="29" fillId="0" borderId="12" xfId="0" applyNumberFormat="1" applyFont="1" applyFill="1" applyBorder="1" applyAlignment="1"/>
    <xf numFmtId="0" fontId="26" fillId="0" borderId="6" xfId="0" applyFont="1" applyFill="1" applyBorder="1" applyAlignment="1"/>
    <xf numFmtId="3" fontId="29" fillId="0" borderId="10" xfId="0" applyNumberFormat="1" applyFont="1" applyFill="1" applyBorder="1" applyAlignment="1">
      <alignment horizontal="right"/>
    </xf>
    <xf numFmtId="0" fontId="0" fillId="0" borderId="0" xfId="0" applyFont="1" applyFill="1"/>
    <xf numFmtId="0" fontId="0" fillId="33" borderId="0" xfId="0" applyFont="1" applyFill="1"/>
    <xf numFmtId="0" fontId="26" fillId="0" borderId="0" xfId="0" applyFont="1"/>
    <xf numFmtId="0" fontId="29" fillId="33" borderId="0" xfId="0" applyFont="1" applyFill="1" applyBorder="1" applyAlignment="1">
      <alignment vertical="top"/>
    </xf>
    <xf numFmtId="166" fontId="29" fillId="33" borderId="12" xfId="0" applyNumberFormat="1" applyFont="1" applyFill="1" applyBorder="1" applyAlignment="1">
      <alignment vertical="top"/>
    </xf>
    <xf numFmtId="0" fontId="28" fillId="33" borderId="8" xfId="0" applyFont="1" applyFill="1" applyBorder="1" applyAlignment="1">
      <alignment horizontal="left" vertical="top"/>
    </xf>
    <xf numFmtId="3" fontId="28" fillId="33" borderId="1" xfId="0" applyNumberFormat="1" applyFont="1" applyFill="1" applyBorder="1" applyAlignment="1">
      <alignment vertical="top"/>
    </xf>
    <xf numFmtId="165" fontId="28" fillId="33" borderId="2" xfId="0" applyNumberFormat="1" applyFont="1" applyFill="1" applyBorder="1" applyAlignment="1">
      <alignment vertical="top"/>
    </xf>
    <xf numFmtId="166" fontId="28" fillId="33" borderId="1" xfId="0" applyNumberFormat="1" applyFont="1" applyFill="1" applyBorder="1" applyAlignment="1">
      <alignment vertical="top"/>
    </xf>
    <xf numFmtId="0" fontId="23" fillId="33" borderId="9" xfId="0" applyFont="1" applyFill="1" applyBorder="1"/>
    <xf numFmtId="0" fontId="29" fillId="0" borderId="0" xfId="0" applyFont="1" applyAlignment="1">
      <alignment vertical="top"/>
    </xf>
    <xf numFmtId="6" fontId="29" fillId="0" borderId="0" xfId="0" applyNumberFormat="1" applyFont="1" applyAlignment="1">
      <alignment vertical="top"/>
    </xf>
    <xf numFmtId="3" fontId="29" fillId="0" borderId="0" xfId="0" applyNumberFormat="1" applyFont="1" applyAlignment="1">
      <alignment vertical="top"/>
    </xf>
    <xf numFmtId="0" fontId="0" fillId="0" borderId="0" xfId="0" applyFont="1" applyFill="1" applyBorder="1"/>
    <xf numFmtId="0" fontId="0" fillId="0" borderId="10" xfId="0" applyFont="1" applyBorder="1"/>
    <xf numFmtId="0" fontId="0" fillId="33" borderId="10" xfId="0" applyFont="1" applyFill="1" applyBorder="1"/>
    <xf numFmtId="3" fontId="29" fillId="0" borderId="10" xfId="0" applyNumberFormat="1" applyFont="1" applyBorder="1" applyAlignment="1">
      <alignment vertical="top"/>
    </xf>
    <xf numFmtId="3" fontId="0" fillId="33" borderId="10" xfId="0" applyNumberFormat="1" applyFont="1" applyFill="1" applyBorder="1"/>
    <xf numFmtId="3" fontId="28" fillId="0" borderId="10" xfId="0" applyNumberFormat="1" applyFont="1" applyBorder="1" applyAlignment="1">
      <alignment vertical="top"/>
    </xf>
    <xf numFmtId="168" fontId="28" fillId="0" borderId="10" xfId="0" applyNumberFormat="1" applyFont="1" applyBorder="1" applyAlignment="1">
      <alignment vertical="top"/>
    </xf>
    <xf numFmtId="168" fontId="28" fillId="0" borderId="8" xfId="0" applyNumberFormat="1" applyFont="1" applyBorder="1" applyAlignment="1">
      <alignment vertical="top"/>
    </xf>
    <xf numFmtId="0" fontId="28" fillId="0" borderId="1" xfId="0" applyFont="1" applyFill="1" applyBorder="1" applyAlignment="1">
      <alignment horizontal="left" vertical="top"/>
    </xf>
    <xf numFmtId="0" fontId="26" fillId="0" borderId="2" xfId="0" applyFont="1" applyFill="1" applyBorder="1" applyAlignment="1">
      <alignment horizontal="right"/>
    </xf>
    <xf numFmtId="0" fontId="27" fillId="0" borderId="9" xfId="0" applyFont="1" applyFill="1" applyBorder="1" applyAlignment="1">
      <alignment horizontal="right"/>
    </xf>
    <xf numFmtId="0" fontId="27" fillId="0" borderId="8" xfId="0" applyFont="1" applyFill="1" applyBorder="1" applyAlignment="1">
      <alignment horizontal="right" wrapText="1"/>
    </xf>
    <xf numFmtId="0" fontId="28" fillId="0" borderId="7" xfId="0" applyFont="1" applyFill="1" applyBorder="1" applyAlignment="1">
      <alignment horizontal="center" vertical="top"/>
    </xf>
    <xf numFmtId="0" fontId="31" fillId="0" borderId="0" xfId="0" applyFont="1" applyFill="1" applyBorder="1" applyAlignment="1">
      <alignment horizontal="left" vertical="top"/>
    </xf>
    <xf numFmtId="168" fontId="29" fillId="0" borderId="10" xfId="0" applyNumberFormat="1" applyFont="1" applyFill="1" applyBorder="1" applyAlignment="1">
      <alignment horizontal="right"/>
    </xf>
    <xf numFmtId="6" fontId="29" fillId="0" borderId="12" xfId="0" applyNumberFormat="1" applyFont="1" applyFill="1" applyBorder="1" applyAlignment="1">
      <alignment horizontal="right"/>
    </xf>
    <xf numFmtId="0" fontId="28" fillId="0" borderId="8" xfId="0" applyFont="1" applyFill="1" applyBorder="1" applyAlignment="1">
      <alignment horizontal="left"/>
    </xf>
    <xf numFmtId="3" fontId="28" fillId="0" borderId="1" xfId="0" applyNumberFormat="1" applyFont="1" applyFill="1" applyBorder="1" applyAlignment="1">
      <alignment horizontal="right"/>
    </xf>
    <xf numFmtId="165" fontId="28" fillId="0" borderId="2" xfId="41" applyNumberFormat="1" applyFont="1" applyFill="1" applyBorder="1" applyAlignment="1">
      <alignment horizontal="right"/>
    </xf>
    <xf numFmtId="164" fontId="28" fillId="0" borderId="2" xfId="41" applyNumberFormat="1" applyFont="1" applyFill="1" applyBorder="1" applyAlignment="1">
      <alignment horizontal="right"/>
    </xf>
    <xf numFmtId="166" fontId="28" fillId="0" borderId="1" xfId="0" applyNumberFormat="1" applyFont="1" applyBorder="1" applyAlignment="1"/>
    <xf numFmtId="0" fontId="27" fillId="0" borderId="9" xfId="0" applyFont="1" applyBorder="1" applyAlignment="1"/>
    <xf numFmtId="3" fontId="0" fillId="0" borderId="10" xfId="0" applyNumberFormat="1" applyFont="1" applyBorder="1" applyAlignment="1">
      <alignment horizontal="right"/>
    </xf>
    <xf numFmtId="168" fontId="28" fillId="0" borderId="8" xfId="0" applyNumberFormat="1" applyFont="1" applyBorder="1" applyAlignment="1">
      <alignment horizontal="right"/>
    </xf>
    <xf numFmtId="0" fontId="27" fillId="0" borderId="0" xfId="0" applyFont="1" applyFill="1" applyBorder="1" applyAlignment="1">
      <alignment horizontal="right"/>
    </xf>
    <xf numFmtId="0" fontId="28" fillId="0" borderId="12" xfId="0" applyFont="1" applyFill="1" applyBorder="1" applyAlignment="1">
      <alignment horizontal="left" vertical="top"/>
    </xf>
    <xf numFmtId="38" fontId="29" fillId="0" borderId="10" xfId="0" applyNumberFormat="1" applyFont="1" applyFill="1" applyBorder="1" applyAlignment="1">
      <alignment wrapText="1"/>
    </xf>
    <xf numFmtId="0" fontId="30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3" fillId="0" borderId="0" xfId="0" applyFont="1" applyAlignment="1">
      <alignment horizontal="left" vertical="center"/>
    </xf>
    <xf numFmtId="0" fontId="34" fillId="0" borderId="10" xfId="0" applyFont="1" applyFill="1" applyBorder="1" applyAlignment="1">
      <alignment horizontal="left"/>
    </xf>
    <xf numFmtId="3" fontId="31" fillId="0" borderId="12" xfId="0" applyNumberFormat="1" applyFont="1" applyFill="1" applyBorder="1" applyAlignment="1">
      <alignment horizontal="right"/>
    </xf>
    <xf numFmtId="165" fontId="31" fillId="0" borderId="0" xfId="41" applyNumberFormat="1" applyFont="1" applyFill="1" applyBorder="1" applyAlignment="1">
      <alignment horizontal="right"/>
    </xf>
    <xf numFmtId="164" fontId="31" fillId="0" borderId="0" xfId="41" applyNumberFormat="1" applyFont="1" applyFill="1" applyBorder="1" applyAlignment="1">
      <alignment horizontal="right"/>
    </xf>
    <xf numFmtId="166" fontId="31" fillId="0" borderId="12" xfId="0" applyNumberFormat="1" applyFont="1" applyBorder="1" applyAlignment="1"/>
    <xf numFmtId="0" fontId="33" fillId="0" borderId="6" xfId="0" applyFont="1" applyBorder="1" applyAlignment="1"/>
    <xf numFmtId="168" fontId="31" fillId="0" borderId="10" xfId="0" applyNumberFormat="1" applyFont="1" applyBorder="1" applyAlignment="1">
      <alignment horizontal="right"/>
    </xf>
    <xf numFmtId="167" fontId="31" fillId="0" borderId="12" xfId="0" applyNumberFormat="1" applyFont="1" applyBorder="1" applyAlignment="1"/>
    <xf numFmtId="3" fontId="31" fillId="0" borderId="10" xfId="0" applyNumberFormat="1" applyFont="1" applyBorder="1" applyAlignment="1">
      <alignment horizontal="right"/>
    </xf>
    <xf numFmtId="167" fontId="31" fillId="0" borderId="12" xfId="0" applyNumberFormat="1" applyFont="1" applyFill="1" applyBorder="1" applyAlignment="1"/>
    <xf numFmtId="0" fontId="33" fillId="0" borderId="6" xfId="0" applyFont="1" applyFill="1" applyBorder="1" applyAlignment="1"/>
    <xf numFmtId="3" fontId="31" fillId="0" borderId="10" xfId="0" applyNumberFormat="1" applyFont="1" applyFill="1" applyBorder="1" applyAlignment="1">
      <alignment horizontal="right"/>
    </xf>
    <xf numFmtId="0" fontId="35" fillId="0" borderId="0" xfId="0" applyFont="1" applyBorder="1"/>
    <xf numFmtId="0" fontId="35" fillId="0" borderId="0" xfId="0" applyFont="1"/>
    <xf numFmtId="0" fontId="35" fillId="0" borderId="0" xfId="0" applyFont="1" applyFill="1" applyBorder="1"/>
    <xf numFmtId="0" fontId="26" fillId="0" borderId="0" xfId="0" applyFont="1" applyFill="1"/>
    <xf numFmtId="3" fontId="31" fillId="0" borderId="6" xfId="0" applyNumberFormat="1" applyFont="1" applyFill="1" applyBorder="1" applyAlignment="1">
      <alignment horizontal="right"/>
    </xf>
    <xf numFmtId="167" fontId="31" fillId="0" borderId="0" xfId="0" applyNumberFormat="1" applyFont="1" applyBorder="1" applyAlignment="1"/>
    <xf numFmtId="167" fontId="31" fillId="0" borderId="0" xfId="0" applyNumberFormat="1" applyFont="1" applyFill="1" applyBorder="1" applyAlignment="1"/>
    <xf numFmtId="0" fontId="28" fillId="0" borderId="13" xfId="0" applyFont="1" applyFill="1" applyBorder="1" applyAlignment="1">
      <alignment horizontal="left"/>
    </xf>
    <xf numFmtId="0" fontId="27" fillId="0" borderId="14" xfId="0" quotePrefix="1" applyFont="1" applyFill="1" applyBorder="1" applyAlignment="1">
      <alignment horizontal="right" wrapText="1"/>
    </xf>
    <xf numFmtId="0" fontId="34" fillId="0" borderId="8" xfId="0" applyFont="1" applyFill="1" applyBorder="1" applyAlignment="1">
      <alignment horizontal="left"/>
    </xf>
    <xf numFmtId="3" fontId="31" fillId="0" borderId="1" xfId="0" applyNumberFormat="1" applyFont="1" applyFill="1" applyBorder="1" applyAlignment="1">
      <alignment horizontal="right"/>
    </xf>
    <xf numFmtId="167" fontId="31" fillId="0" borderId="2" xfId="0" applyNumberFormat="1" applyFont="1" applyBorder="1" applyAlignment="1"/>
    <xf numFmtId="0" fontId="0" fillId="0" borderId="0" xfId="0" applyFill="1"/>
    <xf numFmtId="0" fontId="30" fillId="0" borderId="0" xfId="0" applyFont="1" applyFill="1" applyAlignment="1">
      <alignment horizontal="center"/>
    </xf>
    <xf numFmtId="0" fontId="30" fillId="0" borderId="3" xfId="0" applyFont="1" applyFill="1" applyBorder="1" applyAlignment="1">
      <alignment horizontal="center"/>
    </xf>
    <xf numFmtId="0" fontId="29" fillId="0" borderId="10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right" wrapText="1"/>
    </xf>
    <xf numFmtId="0" fontId="28" fillId="0" borderId="15" xfId="0" applyFont="1" applyFill="1" applyBorder="1" applyAlignment="1">
      <alignment horizontal="right" wrapText="1"/>
    </xf>
    <xf numFmtId="0" fontId="28" fillId="0" borderId="12" xfId="0" applyFont="1" applyFill="1" applyBorder="1" applyAlignment="1">
      <alignment horizontal="center"/>
    </xf>
    <xf numFmtId="0" fontId="28" fillId="0" borderId="6" xfId="0" applyFont="1" applyFill="1" applyBorder="1" applyAlignment="1">
      <alignment horizontal="center"/>
    </xf>
    <xf numFmtId="0" fontId="36" fillId="0" borderId="10" xfId="0" applyFont="1" applyFill="1" applyBorder="1" applyAlignment="1">
      <alignment horizontal="left"/>
    </xf>
    <xf numFmtId="3" fontId="29" fillId="0" borderId="12" xfId="0" applyNumberFormat="1" applyFont="1" applyFill="1" applyBorder="1" applyAlignment="1"/>
    <xf numFmtId="166" fontId="29" fillId="0" borderId="6" xfId="0" applyNumberFormat="1" applyFont="1" applyFill="1" applyBorder="1" applyAlignment="1">
      <alignment vertical="top"/>
    </xf>
    <xf numFmtId="167" fontId="29" fillId="0" borderId="6" xfId="0" applyNumberFormat="1" applyFont="1" applyFill="1" applyBorder="1" applyAlignment="1">
      <alignment vertical="top"/>
    </xf>
    <xf numFmtId="3" fontId="29" fillId="0" borderId="1" xfId="0" applyNumberFormat="1" applyFont="1" applyFill="1" applyBorder="1" applyAlignment="1"/>
    <xf numFmtId="167" fontId="29" fillId="0" borderId="9" xfId="0" applyNumberFormat="1" applyFont="1" applyFill="1" applyBorder="1" applyAlignment="1">
      <alignment vertical="top"/>
    </xf>
    <xf numFmtId="0" fontId="28" fillId="0" borderId="0" xfId="0" applyFont="1" applyFill="1" applyBorder="1" applyAlignment="1">
      <alignment horizontal="center"/>
    </xf>
    <xf numFmtId="166" fontId="29" fillId="0" borderId="0" xfId="0" applyNumberFormat="1" applyFont="1" applyFill="1" applyBorder="1" applyAlignment="1">
      <alignment vertical="top"/>
    </xf>
    <xf numFmtId="167" fontId="29" fillId="0" borderId="0" xfId="0" applyNumberFormat="1" applyFont="1" applyFill="1" applyBorder="1" applyAlignment="1">
      <alignment vertical="top"/>
    </xf>
    <xf numFmtId="0" fontId="29" fillId="0" borderId="12" xfId="0" applyFont="1" applyFill="1" applyBorder="1" applyAlignment="1"/>
    <xf numFmtId="0" fontId="27" fillId="0" borderId="12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 wrapText="1"/>
    </xf>
    <xf numFmtId="0" fontId="31" fillId="0" borderId="0" xfId="0" applyFont="1" applyFill="1"/>
    <xf numFmtId="0" fontId="28" fillId="0" borderId="3" xfId="0" applyFont="1" applyFill="1" applyBorder="1" applyAlignment="1">
      <alignment horizontal="left"/>
    </xf>
    <xf numFmtId="0" fontId="28" fillId="0" borderId="2" xfId="0" applyFont="1" applyFill="1" applyBorder="1" applyAlignment="1">
      <alignment horizontal="right" wrapText="1"/>
    </xf>
    <xf numFmtId="0" fontId="28" fillId="0" borderId="2" xfId="0" applyFont="1" applyFill="1" applyBorder="1" applyAlignment="1">
      <alignment horizontal="center" wrapText="1"/>
    </xf>
    <xf numFmtId="0" fontId="28" fillId="0" borderId="9" xfId="0" applyFont="1" applyFill="1" applyBorder="1" applyAlignment="1">
      <alignment horizontal="center" wrapText="1"/>
    </xf>
    <xf numFmtId="0" fontId="28" fillId="0" borderId="15" xfId="0" applyFont="1" applyFill="1" applyBorder="1" applyAlignment="1">
      <alignment horizontal="center" wrapText="1"/>
    </xf>
    <xf numFmtId="0" fontId="28" fillId="0" borderId="13" xfId="0" applyFont="1" applyFill="1" applyBorder="1" applyAlignment="1">
      <alignment horizontal="right" wrapText="1"/>
    </xf>
    <xf numFmtId="0" fontId="28" fillId="0" borderId="10" xfId="0" applyFont="1" applyFill="1" applyBorder="1" applyAlignment="1">
      <alignment horizontal="center"/>
    </xf>
    <xf numFmtId="165" fontId="29" fillId="0" borderId="0" xfId="41" applyNumberFormat="1" applyFont="1" applyFill="1" applyBorder="1" applyAlignment="1"/>
    <xf numFmtId="9" fontId="29" fillId="0" borderId="0" xfId="41" applyFont="1" applyFill="1" applyBorder="1" applyAlignment="1"/>
    <xf numFmtId="9" fontId="29" fillId="0" borderId="6" xfId="41" applyFont="1" applyFill="1" applyBorder="1" applyAlignment="1"/>
    <xf numFmtId="168" fontId="29" fillId="0" borderId="10" xfId="0" applyNumberFormat="1" applyFont="1" applyFill="1" applyBorder="1" applyAlignment="1">
      <alignment vertical="top"/>
    </xf>
    <xf numFmtId="0" fontId="29" fillId="0" borderId="0" xfId="0" applyFont="1" applyFill="1" applyBorder="1" applyAlignment="1"/>
    <xf numFmtId="0" fontId="29" fillId="0" borderId="6" xfId="0" applyFont="1" applyFill="1" applyBorder="1" applyAlignment="1"/>
    <xf numFmtId="6" fontId="29" fillId="0" borderId="0" xfId="0" applyNumberFormat="1" applyFont="1" applyFill="1" applyBorder="1" applyAlignment="1"/>
    <xf numFmtId="168" fontId="29" fillId="0" borderId="10" xfId="0" applyNumberFormat="1" applyFont="1" applyFill="1" applyBorder="1" applyAlignment="1"/>
    <xf numFmtId="3" fontId="28" fillId="0" borderId="1" xfId="0" applyNumberFormat="1" applyFont="1" applyFill="1" applyBorder="1" applyAlignment="1"/>
    <xf numFmtId="165" fontId="28" fillId="0" borderId="2" xfId="0" applyNumberFormat="1" applyFont="1" applyFill="1" applyBorder="1" applyAlignment="1"/>
    <xf numFmtId="9" fontId="28" fillId="0" borderId="2" xfId="0" applyNumberFormat="1" applyFont="1" applyFill="1" applyBorder="1" applyAlignment="1"/>
    <xf numFmtId="9" fontId="28" fillId="0" borderId="9" xfId="0" applyNumberFormat="1" applyFont="1" applyFill="1" applyBorder="1" applyAlignment="1"/>
    <xf numFmtId="166" fontId="28" fillId="0" borderId="2" xfId="0" applyNumberFormat="1" applyFont="1" applyFill="1" applyBorder="1" applyAlignment="1">
      <alignment vertical="top"/>
    </xf>
    <xf numFmtId="168" fontId="28" fillId="0" borderId="8" xfId="0" applyNumberFormat="1" applyFont="1" applyFill="1" applyBorder="1" applyAlignment="1">
      <alignment vertical="top"/>
    </xf>
    <xf numFmtId="9" fontId="29" fillId="0" borderId="6" xfId="41" applyFont="1" applyFill="1" applyBorder="1" applyAlignment="1">
      <alignment horizontal="left"/>
    </xf>
    <xf numFmtId="3" fontId="29" fillId="0" borderId="10" xfId="0" applyNumberFormat="1" applyFont="1" applyFill="1" applyBorder="1" applyAlignment="1">
      <alignment vertical="top"/>
    </xf>
    <xf numFmtId="0" fontId="29" fillId="0" borderId="6" xfId="0" applyFont="1" applyFill="1" applyBorder="1" applyAlignment="1">
      <alignment horizontal="left"/>
    </xf>
    <xf numFmtId="9" fontId="28" fillId="0" borderId="9" xfId="0" applyNumberFormat="1" applyFont="1" applyFill="1" applyBorder="1" applyAlignment="1">
      <alignment horizontal="left"/>
    </xf>
    <xf numFmtId="0" fontId="31" fillId="0" borderId="0" xfId="0" applyFont="1" applyFill="1" applyAlignment="1">
      <alignment horizontal="left"/>
    </xf>
    <xf numFmtId="0" fontId="28" fillId="0" borderId="10" xfId="0" quotePrefix="1" applyFont="1" applyFill="1" applyBorder="1" applyAlignment="1">
      <alignment horizontal="left"/>
    </xf>
    <xf numFmtId="0" fontId="31" fillId="0" borderId="10" xfId="0" applyFont="1" applyFill="1" applyBorder="1"/>
    <xf numFmtId="168" fontId="28" fillId="0" borderId="8" xfId="0" applyNumberFormat="1" applyFont="1" applyFill="1" applyBorder="1" applyAlignment="1"/>
    <xf numFmtId="0" fontId="28" fillId="0" borderId="0" xfId="0" applyFont="1" applyFill="1" applyBorder="1" applyAlignment="1">
      <alignment horizontal="left"/>
    </xf>
    <xf numFmtId="3" fontId="28" fillId="0" borderId="0" xfId="0" applyNumberFormat="1" applyFont="1" applyFill="1" applyBorder="1" applyAlignment="1"/>
    <xf numFmtId="165" fontId="28" fillId="0" borderId="0" xfId="0" applyNumberFormat="1" applyFont="1" applyFill="1" applyBorder="1" applyAlignment="1"/>
    <xf numFmtId="9" fontId="28" fillId="0" borderId="0" xfId="0" applyNumberFormat="1" applyFont="1" applyFill="1" applyBorder="1" applyAlignment="1"/>
    <xf numFmtId="166" fontId="28" fillId="0" borderId="0" xfId="0" applyNumberFormat="1" applyFont="1" applyFill="1" applyBorder="1" applyAlignment="1">
      <alignment vertical="top"/>
    </xf>
    <xf numFmtId="168" fontId="28" fillId="0" borderId="0" xfId="0" applyNumberFormat="1" applyFont="1" applyFill="1" applyBorder="1" applyAlignment="1"/>
    <xf numFmtId="165" fontId="29" fillId="33" borderId="6" xfId="41" applyNumberFormat="1" applyFont="1" applyFill="1" applyBorder="1" applyAlignment="1">
      <alignment vertical="top"/>
    </xf>
    <xf numFmtId="0" fontId="30" fillId="0" borderId="0" xfId="0" applyFont="1" applyFill="1" applyAlignment="1"/>
    <xf numFmtId="0" fontId="30" fillId="0" borderId="0" xfId="0" applyFont="1"/>
    <xf numFmtId="0" fontId="30" fillId="0" borderId="0" xfId="0" applyFont="1" applyAlignment="1">
      <alignment horizontal="left"/>
    </xf>
    <xf numFmtId="0" fontId="30" fillId="0" borderId="0" xfId="0" applyFont="1" applyAlignment="1"/>
    <xf numFmtId="0" fontId="26" fillId="0" borderId="0" xfId="0" applyFont="1" applyAlignment="1">
      <alignment vertical="center"/>
    </xf>
    <xf numFmtId="0" fontId="36" fillId="0" borderId="0" xfId="0" applyFont="1" applyFill="1" applyBorder="1" applyAlignment="1">
      <alignment horizontal="left"/>
    </xf>
    <xf numFmtId="3" fontId="29" fillId="0" borderId="0" xfId="0" applyNumberFormat="1" applyFont="1" applyFill="1" applyBorder="1" applyAlignment="1"/>
    <xf numFmtId="0" fontId="0" fillId="0" borderId="0" xfId="0"/>
    <xf numFmtId="0" fontId="30" fillId="0" borderId="0" xfId="0" applyFont="1" applyAlignment="1">
      <alignment horizontal="center"/>
    </xf>
    <xf numFmtId="0" fontId="27" fillId="0" borderId="5" xfId="0" applyFont="1" applyFill="1" applyBorder="1" applyAlignment="1">
      <alignment horizontal="right" wrapText="1"/>
    </xf>
    <xf numFmtId="0" fontId="27" fillId="0" borderId="5" xfId="0" applyFont="1" applyFill="1" applyBorder="1" applyAlignment="1">
      <alignment horizontal="right" wrapText="1"/>
    </xf>
    <xf numFmtId="0" fontId="30" fillId="0" borderId="0" xfId="0" applyFont="1" applyFill="1" applyAlignment="1">
      <alignment horizontal="center"/>
    </xf>
    <xf numFmtId="6" fontId="29" fillId="0" borderId="6" xfId="0" applyNumberFormat="1" applyFont="1" applyFill="1" applyBorder="1" applyAlignment="1"/>
    <xf numFmtId="166" fontId="28" fillId="0" borderId="9" xfId="0" applyNumberFormat="1" applyFont="1" applyFill="1" applyBorder="1" applyAlignment="1">
      <alignment vertical="top"/>
    </xf>
    <xf numFmtId="0" fontId="27" fillId="0" borderId="2" xfId="0" applyFont="1" applyBorder="1" applyAlignment="1">
      <alignment horizontal="right"/>
    </xf>
    <xf numFmtId="0" fontId="28" fillId="0" borderId="8" xfId="0" applyFont="1" applyBorder="1" applyAlignment="1">
      <alignment horizontal="left"/>
    </xf>
    <xf numFmtId="0" fontId="27" fillId="0" borderId="2" xfId="0" applyFont="1" applyFill="1" applyBorder="1" applyAlignment="1">
      <alignment horizontal="right" wrapText="1"/>
    </xf>
    <xf numFmtId="0" fontId="23" fillId="0" borderId="9" xfId="0" applyFont="1" applyFill="1" applyBorder="1" applyAlignment="1">
      <alignment horizontal="right"/>
    </xf>
    <xf numFmtId="0" fontId="28" fillId="0" borderId="3" xfId="0" applyFont="1" applyBorder="1" applyAlignment="1">
      <alignment horizontal="left"/>
    </xf>
    <xf numFmtId="0" fontId="27" fillId="0" borderId="4" xfId="0" applyFont="1" applyFill="1" applyBorder="1" applyAlignment="1">
      <alignment horizontal="right"/>
    </xf>
    <xf numFmtId="0" fontId="27" fillId="0" borderId="5" xfId="0" applyFont="1" applyFill="1" applyBorder="1" applyAlignment="1">
      <alignment horizontal="right"/>
    </xf>
    <xf numFmtId="0" fontId="27" fillId="0" borderId="4" xfId="0" applyFont="1" applyFill="1" applyBorder="1" applyAlignment="1">
      <alignment horizontal="right" wrapText="1"/>
    </xf>
    <xf numFmtId="0" fontId="23" fillId="0" borderId="7" xfId="0" applyFont="1" applyFill="1" applyBorder="1" applyAlignment="1">
      <alignment horizontal="right"/>
    </xf>
    <xf numFmtId="0" fontId="27" fillId="0" borderId="3" xfId="0" applyFont="1" applyFill="1" applyBorder="1" applyAlignment="1">
      <alignment horizontal="right" wrapText="1"/>
    </xf>
    <xf numFmtId="0" fontId="27" fillId="0" borderId="1" xfId="0" quotePrefix="1" applyFont="1" applyFill="1" applyBorder="1" applyAlignment="1">
      <alignment horizontal="right" wrapText="1"/>
    </xf>
    <xf numFmtId="0" fontId="28" fillId="0" borderId="4" xfId="0" applyFont="1" applyFill="1" applyBorder="1" applyAlignment="1">
      <alignment horizontal="right"/>
    </xf>
    <xf numFmtId="0" fontId="27" fillId="0" borderId="2" xfId="0" quotePrefix="1" applyFont="1" applyFill="1" applyBorder="1" applyAlignment="1">
      <alignment horizontal="right"/>
    </xf>
    <xf numFmtId="0" fontId="28" fillId="0" borderId="5" xfId="0" applyFont="1" applyFill="1" applyBorder="1" applyAlignment="1">
      <alignment horizontal="right"/>
    </xf>
    <xf numFmtId="0" fontId="28" fillId="0" borderId="5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left"/>
    </xf>
    <xf numFmtId="0" fontId="30" fillId="0" borderId="0" xfId="0" applyFont="1" applyAlignment="1">
      <alignment horizontal="center"/>
    </xf>
    <xf numFmtId="0" fontId="27" fillId="0" borderId="5" xfId="0" applyFont="1" applyFill="1" applyBorder="1" applyAlignment="1">
      <alignment horizontal="right" wrapText="1"/>
    </xf>
    <xf numFmtId="165" fontId="31" fillId="0" borderId="2" xfId="41" applyNumberFormat="1" applyFont="1" applyFill="1" applyBorder="1" applyAlignment="1">
      <alignment horizontal="right"/>
    </xf>
    <xf numFmtId="164" fontId="31" fillId="0" borderId="2" xfId="41" applyNumberFormat="1" applyFont="1" applyFill="1" applyBorder="1" applyAlignment="1">
      <alignment horizontal="right"/>
    </xf>
    <xf numFmtId="167" fontId="31" fillId="0" borderId="1" xfId="0" applyNumberFormat="1" applyFont="1" applyBorder="1" applyAlignment="1"/>
    <xf numFmtId="0" fontId="33" fillId="0" borderId="9" xfId="0" applyFont="1" applyBorder="1" applyAlignment="1"/>
    <xf numFmtId="3" fontId="31" fillId="0" borderId="8" xfId="0" applyNumberFormat="1" applyFont="1" applyBorder="1" applyAlignment="1">
      <alignment horizontal="right"/>
    </xf>
    <xf numFmtId="0" fontId="34" fillId="0" borderId="0" xfId="0" applyFont="1" applyFill="1" applyBorder="1" applyAlignment="1">
      <alignment horizontal="left"/>
    </xf>
    <xf numFmtId="3" fontId="31" fillId="0" borderId="0" xfId="0" applyNumberFormat="1" applyFont="1" applyFill="1" applyBorder="1" applyAlignment="1">
      <alignment horizontal="right"/>
    </xf>
    <xf numFmtId="0" fontId="33" fillId="0" borderId="0" xfId="0" applyFont="1" applyBorder="1" applyAlignment="1"/>
    <xf numFmtId="3" fontId="31" fillId="0" borderId="0" xfId="0" applyNumberFormat="1" applyFont="1" applyBorder="1" applyAlignment="1">
      <alignment horizontal="right"/>
    </xf>
    <xf numFmtId="0" fontId="34" fillId="0" borderId="2" xfId="0" applyFont="1" applyFill="1" applyBorder="1" applyAlignment="1">
      <alignment horizontal="left"/>
    </xf>
    <xf numFmtId="3" fontId="31" fillId="0" borderId="2" xfId="0" applyNumberFormat="1" applyFont="1" applyFill="1" applyBorder="1" applyAlignment="1">
      <alignment horizontal="right"/>
    </xf>
    <xf numFmtId="0" fontId="33" fillId="0" borderId="2" xfId="0" applyFont="1" applyBorder="1" applyAlignment="1"/>
    <xf numFmtId="3" fontId="31" fillId="0" borderId="2" xfId="0" applyNumberFormat="1" applyFont="1" applyBorder="1" applyAlignment="1">
      <alignment horizontal="right"/>
    </xf>
    <xf numFmtId="0" fontId="30" fillId="0" borderId="0" xfId="0" applyFont="1" applyFill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/>
    </xf>
    <xf numFmtId="166" fontId="29" fillId="0" borderId="12" xfId="0" applyNumberFormat="1" applyFont="1" applyFill="1" applyBorder="1" applyAlignment="1"/>
    <xf numFmtId="6" fontId="0" fillId="0" borderId="10" xfId="0" applyNumberFormat="1" applyFont="1" applyFill="1" applyBorder="1" applyAlignment="1"/>
    <xf numFmtId="166" fontId="28" fillId="0" borderId="1" xfId="0" applyNumberFormat="1" applyFont="1" applyFill="1" applyBorder="1" applyAlignment="1"/>
    <xf numFmtId="0" fontId="27" fillId="0" borderId="9" xfId="0" applyFont="1" applyFill="1" applyBorder="1" applyAlignment="1"/>
    <xf numFmtId="0" fontId="27" fillId="0" borderId="0" xfId="0" applyFont="1" applyFill="1" applyBorder="1"/>
    <xf numFmtId="0" fontId="33" fillId="0" borderId="0" xfId="0" applyFont="1" applyFill="1" applyAlignment="1">
      <alignment horizontal="left" vertical="center"/>
    </xf>
    <xf numFmtId="0" fontId="33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/>
    </xf>
    <xf numFmtId="0" fontId="29" fillId="0" borderId="10" xfId="0" applyFont="1" applyFill="1" applyBorder="1" applyAlignment="1">
      <alignment horizontal="left" vertical="top"/>
    </xf>
    <xf numFmtId="0" fontId="32" fillId="0" borderId="0" xfId="0" applyFont="1" applyAlignment="1">
      <alignment horizontal="center"/>
    </xf>
    <xf numFmtId="168" fontId="28" fillId="0" borderId="6" xfId="0" applyNumberFormat="1" applyFont="1" applyBorder="1" applyAlignment="1">
      <alignment vertical="top"/>
    </xf>
    <xf numFmtId="3" fontId="29" fillId="0" borderId="6" xfId="0" applyNumberFormat="1" applyFont="1" applyBorder="1" applyAlignment="1">
      <alignment vertical="top"/>
    </xf>
    <xf numFmtId="3" fontId="0" fillId="33" borderId="6" xfId="0" applyNumberFormat="1" applyFont="1" applyFill="1" applyBorder="1"/>
    <xf numFmtId="3" fontId="28" fillId="0" borderId="6" xfId="0" applyNumberFormat="1" applyFont="1" applyBorder="1" applyAlignment="1">
      <alignment vertical="top"/>
    </xf>
    <xf numFmtId="168" fontId="28" fillId="0" borderId="9" xfId="0" applyNumberFormat="1" applyFont="1" applyBorder="1" applyAlignment="1">
      <alignment vertical="top"/>
    </xf>
    <xf numFmtId="0" fontId="29" fillId="0" borderId="5" xfId="0" applyFont="1" applyFill="1" applyBorder="1" applyAlignment="1">
      <alignment horizontal="right" vertical="top"/>
    </xf>
    <xf numFmtId="0" fontId="0" fillId="33" borderId="0" xfId="0" applyFont="1" applyFill="1" applyBorder="1"/>
    <xf numFmtId="0" fontId="23" fillId="33" borderId="2" xfId="0" applyFont="1" applyFill="1" applyBorder="1"/>
    <xf numFmtId="3" fontId="29" fillId="0" borderId="0" xfId="0" applyNumberFormat="1" applyFont="1" applyBorder="1" applyAlignment="1">
      <alignment vertical="top"/>
    </xf>
    <xf numFmtId="0" fontId="32" fillId="0" borderId="0" xfId="0" applyFont="1" applyAlignment="1">
      <alignment horizontal="center"/>
    </xf>
    <xf numFmtId="168" fontId="29" fillId="0" borderId="6" xfId="0" applyNumberFormat="1" applyFont="1" applyBorder="1" applyAlignment="1">
      <alignment vertical="top"/>
    </xf>
    <xf numFmtId="0" fontId="29" fillId="0" borderId="0" xfId="0" applyFont="1" applyBorder="1" applyAlignment="1">
      <alignment vertical="top"/>
    </xf>
    <xf numFmtId="3" fontId="28" fillId="0" borderId="2" xfId="0" applyNumberFormat="1" applyFont="1" applyBorder="1" applyAlignment="1">
      <alignment vertical="top"/>
    </xf>
    <xf numFmtId="1" fontId="28" fillId="33" borderId="2" xfId="41" applyNumberFormat="1" applyFont="1" applyFill="1" applyBorder="1" applyAlignment="1">
      <alignment vertical="top"/>
    </xf>
    <xf numFmtId="0" fontId="32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12" xfId="0" applyFont="1" applyFill="1" applyBorder="1" applyAlignment="1">
      <alignment vertical="top"/>
    </xf>
    <xf numFmtId="0" fontId="28" fillId="0" borderId="0" xfId="0" applyFont="1" applyFill="1" applyBorder="1" applyAlignment="1">
      <alignment horizontal="right"/>
    </xf>
    <xf numFmtId="0" fontId="28" fillId="0" borderId="12" xfId="0" applyFont="1" applyFill="1" applyBorder="1" applyAlignment="1">
      <alignment horizontal="right"/>
    </xf>
    <xf numFmtId="0" fontId="29" fillId="0" borderId="0" xfId="0" applyFont="1" applyFill="1" applyBorder="1" applyAlignment="1">
      <alignment horizontal="right" vertical="top"/>
    </xf>
    <xf numFmtId="0" fontId="32" fillId="0" borderId="4" xfId="0" applyFont="1" applyBorder="1" applyAlignment="1">
      <alignment horizontal="center"/>
    </xf>
    <xf numFmtId="0" fontId="32" fillId="0" borderId="5" xfId="0" applyFont="1" applyBorder="1" applyAlignment="1">
      <alignment horizontal="center"/>
    </xf>
    <xf numFmtId="3" fontId="29" fillId="0" borderId="6" xfId="0" applyNumberFormat="1" applyFont="1" applyFill="1" applyBorder="1" applyAlignment="1">
      <alignment vertical="top"/>
    </xf>
    <xf numFmtId="167" fontId="29" fillId="0" borderId="12" xfId="0" applyNumberFormat="1" applyFont="1" applyFill="1" applyBorder="1" applyAlignment="1">
      <alignment vertical="top"/>
    </xf>
    <xf numFmtId="165" fontId="29" fillId="0" borderId="0" xfId="41" applyNumberFormat="1" applyFont="1" applyFill="1" applyBorder="1" applyAlignment="1">
      <alignment vertical="top"/>
    </xf>
    <xf numFmtId="3" fontId="29" fillId="33" borderId="12" xfId="0" applyNumberFormat="1" applyFont="1" applyFill="1" applyBorder="1" applyAlignment="1">
      <alignment horizontal="right" vertical="top"/>
    </xf>
    <xf numFmtId="165" fontId="29" fillId="33" borderId="0" xfId="41" applyNumberFormat="1" applyFont="1" applyFill="1" applyBorder="1" applyAlignment="1">
      <alignment horizontal="right" vertical="top"/>
    </xf>
    <xf numFmtId="167" fontId="29" fillId="33" borderId="12" xfId="0" applyNumberFormat="1" applyFont="1" applyFill="1" applyBorder="1" applyAlignment="1">
      <alignment horizontal="right" vertical="top"/>
    </xf>
    <xf numFmtId="0" fontId="0" fillId="33" borderId="0" xfId="0" applyFont="1" applyFill="1" applyBorder="1" applyAlignment="1">
      <alignment horizontal="right"/>
    </xf>
    <xf numFmtId="3" fontId="29" fillId="0" borderId="6" xfId="0" applyNumberFormat="1" applyFont="1" applyBorder="1" applyAlignment="1">
      <alignment horizontal="right" vertical="top"/>
    </xf>
    <xf numFmtId="0" fontId="27" fillId="0" borderId="0" xfId="0" applyFont="1"/>
    <xf numFmtId="0" fontId="33" fillId="0" borderId="0" xfId="0" applyFont="1" applyAlignment="1">
      <alignment horizontal="left" vertical="center" wrapText="1"/>
    </xf>
    <xf numFmtId="0" fontId="34" fillId="0" borderId="5" xfId="0" applyFont="1" applyFill="1" applyBorder="1" applyAlignment="1">
      <alignment horizontal="left"/>
    </xf>
    <xf numFmtId="3" fontId="31" fillId="0" borderId="5" xfId="0" applyNumberFormat="1" applyFont="1" applyFill="1" applyBorder="1" applyAlignment="1">
      <alignment horizontal="right"/>
    </xf>
    <xf numFmtId="165" fontId="31" fillId="0" borderId="5" xfId="41" applyNumberFormat="1" applyFont="1" applyFill="1" applyBorder="1" applyAlignment="1">
      <alignment horizontal="right"/>
    </xf>
    <xf numFmtId="164" fontId="31" fillId="0" borderId="5" xfId="41" applyNumberFormat="1" applyFont="1" applyFill="1" applyBorder="1" applyAlignment="1">
      <alignment horizontal="right"/>
    </xf>
    <xf numFmtId="167" fontId="31" fillId="0" borderId="5" xfId="0" applyNumberFormat="1" applyFont="1" applyBorder="1" applyAlignment="1"/>
    <xf numFmtId="0" fontId="33" fillId="0" borderId="5" xfId="0" applyFont="1" applyBorder="1" applyAlignment="1"/>
    <xf numFmtId="3" fontId="31" fillId="0" borderId="5" xfId="0" applyNumberFormat="1" applyFont="1" applyBorder="1" applyAlignment="1">
      <alignment horizontal="right"/>
    </xf>
    <xf numFmtId="168" fontId="28" fillId="0" borderId="8" xfId="0" applyNumberFormat="1" applyFont="1" applyFill="1" applyBorder="1" applyAlignment="1">
      <alignment horizontal="right"/>
    </xf>
    <xf numFmtId="165" fontId="29" fillId="0" borderId="6" xfId="41" applyNumberFormat="1" applyFont="1" applyFill="1" applyBorder="1" applyAlignment="1">
      <alignment vertical="top"/>
    </xf>
    <xf numFmtId="0" fontId="0" fillId="0" borderId="6" xfId="0" applyFont="1" applyFill="1" applyBorder="1"/>
    <xf numFmtId="168" fontId="31" fillId="0" borderId="0" xfId="0" applyNumberFormat="1" applyFont="1" applyFill="1" applyBorder="1" applyAlignment="1">
      <alignment horizontal="right" vertical="center"/>
    </xf>
    <xf numFmtId="166" fontId="29" fillId="0" borderId="0" xfId="0" applyNumberFormat="1" applyFont="1" applyFill="1" applyBorder="1" applyAlignment="1"/>
    <xf numFmtId="167" fontId="29" fillId="0" borderId="0" xfId="0" applyNumberFormat="1" applyFont="1" applyFill="1" applyBorder="1" applyAlignment="1"/>
    <xf numFmtId="3" fontId="29" fillId="0" borderId="10" xfId="0" applyNumberFormat="1" applyFont="1" applyFill="1" applyBorder="1" applyAlignment="1"/>
    <xf numFmtId="0" fontId="32" fillId="0" borderId="0" xfId="0" applyFont="1" applyAlignment="1"/>
    <xf numFmtId="165" fontId="28" fillId="33" borderId="2" xfId="41" applyNumberFormat="1" applyFont="1" applyFill="1" applyBorder="1" applyAlignment="1">
      <alignment vertical="top"/>
    </xf>
    <xf numFmtId="0" fontId="33" fillId="0" borderId="0" xfId="0" applyFont="1" applyAlignment="1">
      <alignment horizontal="left" vertical="center" wrapText="1"/>
    </xf>
    <xf numFmtId="0" fontId="37" fillId="0" borderId="0" xfId="0" applyFont="1"/>
    <xf numFmtId="0" fontId="37" fillId="0" borderId="0" xfId="0" applyFont="1" applyAlignment="1">
      <alignment horizontal="left" vertical="center"/>
    </xf>
    <xf numFmtId="0" fontId="27" fillId="33" borderId="2" xfId="0" applyFont="1" applyFill="1" applyBorder="1"/>
    <xf numFmtId="0" fontId="27" fillId="33" borderId="0" xfId="0" applyFont="1" applyFill="1" applyBorder="1"/>
    <xf numFmtId="3" fontId="29" fillId="0" borderId="12" xfId="0" applyNumberFormat="1" applyFont="1" applyBorder="1" applyAlignment="1">
      <alignment horizontal="right"/>
    </xf>
    <xf numFmtId="166" fontId="29" fillId="0" borderId="0" xfId="0" applyNumberFormat="1" applyFont="1"/>
    <xf numFmtId="0" fontId="28" fillId="0" borderId="10" xfId="0" applyFont="1" applyBorder="1" applyAlignment="1">
      <alignment horizontal="left"/>
    </xf>
    <xf numFmtId="0" fontId="0" fillId="0" borderId="0" xfId="0" applyAlignment="1">
      <alignment horizontal="right"/>
    </xf>
    <xf numFmtId="3" fontId="29" fillId="0" borderId="12" xfId="0" applyNumberFormat="1" applyFont="1" applyBorder="1"/>
    <xf numFmtId="168" fontId="29" fillId="0" borderId="10" xfId="0" applyNumberFormat="1" applyFont="1" applyBorder="1"/>
    <xf numFmtId="167" fontId="29" fillId="0" borderId="0" xfId="0" applyNumberFormat="1" applyFont="1"/>
    <xf numFmtId="3" fontId="29" fillId="0" borderId="10" xfId="0" applyNumberFormat="1" applyFont="1" applyBorder="1"/>
    <xf numFmtId="0" fontId="29" fillId="0" borderId="12" xfId="0" applyFont="1" applyBorder="1"/>
    <xf numFmtId="168" fontId="28" fillId="0" borderId="8" xfId="0" applyNumberFormat="1" applyFont="1" applyBorder="1"/>
    <xf numFmtId="166" fontId="29" fillId="0" borderId="12" xfId="0" applyNumberFormat="1" applyFont="1" applyBorder="1"/>
    <xf numFmtId="167" fontId="29" fillId="0" borderId="12" xfId="0" applyNumberFormat="1" applyFont="1" applyBorder="1"/>
    <xf numFmtId="38" fontId="29" fillId="0" borderId="10" xfId="0" applyNumberFormat="1" applyFont="1" applyBorder="1" applyAlignment="1">
      <alignment wrapText="1"/>
    </xf>
    <xf numFmtId="6" fontId="28" fillId="0" borderId="8" xfId="0" applyNumberFormat="1" applyFont="1" applyBorder="1" applyAlignment="1">
      <alignment wrapText="1"/>
    </xf>
    <xf numFmtId="3" fontId="0" fillId="0" borderId="10" xfId="0" applyNumberFormat="1" applyBorder="1" applyAlignment="1">
      <alignment horizontal="right"/>
    </xf>
    <xf numFmtId="167" fontId="29" fillId="0" borderId="12" xfId="0" applyNumberFormat="1" applyFont="1" applyFill="1" applyBorder="1"/>
    <xf numFmtId="167" fontId="29" fillId="0" borderId="12" xfId="0" applyNumberFormat="1" applyFont="1" applyBorder="1" applyAlignment="1">
      <alignment vertical="top"/>
    </xf>
    <xf numFmtId="16" fontId="28" fillId="0" borderId="10" xfId="0" quotePrefix="1" applyNumberFormat="1" applyFont="1" applyBorder="1" applyAlignment="1">
      <alignment horizontal="left"/>
    </xf>
    <xf numFmtId="0" fontId="29" fillId="0" borderId="12" xfId="0" applyFont="1" applyFill="1" applyBorder="1" applyAlignment="1">
      <alignment horizontal="right"/>
    </xf>
    <xf numFmtId="167" fontId="29" fillId="0" borderId="6" xfId="0" applyNumberFormat="1" applyFont="1" applyFill="1" applyBorder="1" applyAlignment="1">
      <alignment horizontal="right" vertical="top"/>
    </xf>
    <xf numFmtId="166" fontId="31" fillId="0" borderId="0" xfId="0" applyNumberFormat="1" applyFont="1" applyFill="1" applyBorder="1" applyAlignment="1"/>
    <xf numFmtId="168" fontId="31" fillId="0" borderId="6" xfId="0" applyNumberFormat="1" applyFont="1" applyFill="1" applyBorder="1" applyAlignment="1">
      <alignment horizontal="right"/>
    </xf>
    <xf numFmtId="0" fontId="30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8" fillId="0" borderId="12" xfId="0" applyFont="1" applyFill="1" applyBorder="1" applyAlignment="1">
      <alignment horizontal="center"/>
    </xf>
    <xf numFmtId="0" fontId="28" fillId="0" borderId="1" xfId="0" applyFont="1" applyFill="1" applyBorder="1" applyAlignment="1">
      <alignment horizontal="right" wrapText="1"/>
    </xf>
    <xf numFmtId="166" fontId="29" fillId="0" borderId="9" xfId="0" applyNumberFormat="1" applyFont="1" applyFill="1" applyBorder="1" applyAlignment="1">
      <alignment vertical="top"/>
    </xf>
    <xf numFmtId="0" fontId="23" fillId="0" borderId="0" xfId="0" applyFont="1" applyFill="1" applyBorder="1" applyAlignment="1">
      <alignment wrapText="1"/>
    </xf>
    <xf numFmtId="0" fontId="27" fillId="0" borderId="15" xfId="0" applyFont="1" applyFill="1" applyBorder="1" applyAlignment="1">
      <alignment horizontal="right" wrapText="1"/>
    </xf>
    <xf numFmtId="0" fontId="23" fillId="0" borderId="0" xfId="0" applyFont="1" applyFill="1" applyAlignment="1">
      <alignment wrapText="1"/>
    </xf>
    <xf numFmtId="166" fontId="29" fillId="0" borderId="5" xfId="0" applyNumberFormat="1" applyFont="1" applyFill="1" applyBorder="1" applyAlignment="1"/>
    <xf numFmtId="168" fontId="29" fillId="0" borderId="6" xfId="0" applyNumberFormat="1" applyFont="1" applyFill="1" applyBorder="1" applyAlignment="1">
      <alignment horizontal="right"/>
    </xf>
    <xf numFmtId="167" fontId="31" fillId="0" borderId="2" xfId="0" applyNumberFormat="1" applyFont="1" applyFill="1" applyBorder="1" applyAlignment="1"/>
    <xf numFmtId="3" fontId="31" fillId="0" borderId="9" xfId="0" applyNumberFormat="1" applyFont="1" applyFill="1" applyBorder="1" applyAlignment="1">
      <alignment horizontal="right"/>
    </xf>
    <xf numFmtId="0" fontId="28" fillId="0" borderId="0" xfId="0" applyFont="1" applyFill="1" applyAlignment="1">
      <alignment horizontal="center" vertical="top" wrapText="1"/>
    </xf>
    <xf numFmtId="0" fontId="27" fillId="0" borderId="0" xfId="0" quotePrefix="1" applyFont="1" applyFill="1" applyBorder="1" applyAlignment="1">
      <alignment horizontal="right" wrapText="1"/>
    </xf>
    <xf numFmtId="0" fontId="27" fillId="0" borderId="0" xfId="0" applyFont="1" applyFill="1" applyBorder="1" applyAlignment="1">
      <alignment horizontal="right" wrapText="1"/>
    </xf>
    <xf numFmtId="168" fontId="31" fillId="0" borderId="0" xfId="0" applyNumberFormat="1" applyFont="1" applyFill="1" applyBorder="1" applyAlignment="1">
      <alignment horizontal="right"/>
    </xf>
    <xf numFmtId="3" fontId="29" fillId="0" borderId="0" xfId="0" applyNumberFormat="1" applyFont="1" applyFill="1" applyBorder="1" applyAlignment="1">
      <alignment horizontal="right"/>
    </xf>
    <xf numFmtId="168" fontId="29" fillId="0" borderId="0" xfId="0" applyNumberFormat="1" applyFont="1" applyFill="1" applyBorder="1" applyAlignment="1">
      <alignment horizontal="right"/>
    </xf>
    <xf numFmtId="0" fontId="0" fillId="0" borderId="0" xfId="0" applyFont="1" applyFill="1" applyBorder="1" applyAlignment="1">
      <alignment horizontal="right"/>
    </xf>
    <xf numFmtId="0" fontId="39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center"/>
    </xf>
    <xf numFmtId="0" fontId="32" fillId="0" borderId="0" xfId="0" applyFont="1" applyFill="1" applyAlignment="1">
      <alignment horizontal="center"/>
    </xf>
    <xf numFmtId="0" fontId="28" fillId="0" borderId="3" xfId="0" applyFont="1" applyFill="1" applyBorder="1" applyAlignment="1">
      <alignment horizontal="right" vertical="top" wrapText="1"/>
    </xf>
    <xf numFmtId="0" fontId="28" fillId="0" borderId="8" xfId="0" applyFont="1" applyFill="1" applyBorder="1" applyAlignment="1">
      <alignment horizontal="right" vertical="top" wrapText="1"/>
    </xf>
    <xf numFmtId="0" fontId="27" fillId="0" borderId="3" xfId="0" applyFont="1" applyFill="1" applyBorder="1" applyAlignment="1">
      <alignment horizontal="right" wrapText="1"/>
    </xf>
    <xf numFmtId="0" fontId="27" fillId="0" borderId="8" xfId="0" applyFont="1" applyFill="1" applyBorder="1" applyAlignment="1">
      <alignment horizontal="right" wrapText="1"/>
    </xf>
    <xf numFmtId="0" fontId="30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28" fillId="0" borderId="11" xfId="0" applyFont="1" applyFill="1" applyBorder="1" applyAlignment="1">
      <alignment horizontal="center"/>
    </xf>
    <xf numFmtId="0" fontId="28" fillId="0" borderId="15" xfId="0" applyFont="1" applyFill="1" applyBorder="1" applyAlignment="1">
      <alignment horizontal="center"/>
    </xf>
    <xf numFmtId="0" fontId="27" fillId="0" borderId="11" xfId="0" applyFont="1" applyFill="1" applyBorder="1" applyAlignment="1">
      <alignment horizontal="center"/>
    </xf>
    <xf numFmtId="0" fontId="27" fillId="0" borderId="14" xfId="0" applyFont="1" applyFill="1" applyBorder="1" applyAlignment="1">
      <alignment horizontal="center"/>
    </xf>
    <xf numFmtId="0" fontId="27" fillId="0" borderId="15" xfId="0" applyFont="1" applyFill="1" applyBorder="1" applyAlignment="1">
      <alignment horizontal="center"/>
    </xf>
    <xf numFmtId="0" fontId="33" fillId="0" borderId="0" xfId="0" applyFont="1" applyAlignment="1">
      <alignment horizontal="left" vertical="center" wrapText="1"/>
    </xf>
    <xf numFmtId="3" fontId="27" fillId="0" borderId="3" xfId="0" applyNumberFormat="1" applyFont="1" applyFill="1" applyBorder="1" applyAlignment="1">
      <alignment horizontal="right" wrapText="1"/>
    </xf>
    <xf numFmtId="0" fontId="0" fillId="0" borderId="8" xfId="0" applyBorder="1" applyAlignment="1">
      <alignment wrapText="1"/>
    </xf>
    <xf numFmtId="0" fontId="28" fillId="0" borderId="3" xfId="0" applyFont="1" applyFill="1" applyBorder="1" applyAlignment="1">
      <alignment horizontal="left" wrapText="1"/>
    </xf>
    <xf numFmtId="0" fontId="28" fillId="0" borderId="8" xfId="0" applyFont="1" applyFill="1" applyBorder="1" applyAlignment="1">
      <alignment horizontal="left" wrapText="1"/>
    </xf>
    <xf numFmtId="0" fontId="28" fillId="0" borderId="14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8" fillId="0" borderId="0" xfId="0" applyFont="1" applyFill="1" applyBorder="1" applyAlignment="1">
      <alignment horizontal="center"/>
    </xf>
    <xf numFmtId="0" fontId="27" fillId="0" borderId="11" xfId="0" applyFont="1" applyBorder="1" applyAlignment="1">
      <alignment horizontal="center"/>
    </xf>
    <xf numFmtId="0" fontId="27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28" fillId="0" borderId="7" xfId="0" applyFont="1" applyFill="1" applyBorder="1" applyAlignment="1">
      <alignment horizontal="center" wrapText="1"/>
    </xf>
    <xf numFmtId="0" fontId="28" fillId="0" borderId="6" xfId="0" applyFont="1" applyFill="1" applyBorder="1" applyAlignment="1">
      <alignment horizontal="center" wrapText="1"/>
    </xf>
    <xf numFmtId="0" fontId="28" fillId="0" borderId="9" xfId="0" applyFont="1" applyFill="1" applyBorder="1" applyAlignment="1">
      <alignment horizontal="center" wrapText="1"/>
    </xf>
    <xf numFmtId="0" fontId="28" fillId="0" borderId="4" xfId="0" applyFont="1" applyFill="1" applyBorder="1" applyAlignment="1">
      <alignment horizontal="right" wrapText="1"/>
    </xf>
    <xf numFmtId="0" fontId="28" fillId="0" borderId="1" xfId="0" applyFont="1" applyFill="1" applyBorder="1" applyAlignment="1">
      <alignment horizontal="right" wrapText="1"/>
    </xf>
    <xf numFmtId="0" fontId="28" fillId="0" borderId="7" xfId="0" applyFont="1" applyFill="1" applyBorder="1" applyAlignment="1">
      <alignment horizontal="right" wrapText="1"/>
    </xf>
    <xf numFmtId="0" fontId="28" fillId="0" borderId="9" xfId="0" applyFont="1" applyFill="1" applyBorder="1" applyAlignment="1">
      <alignment horizontal="right" wrapText="1"/>
    </xf>
    <xf numFmtId="0" fontId="28" fillId="0" borderId="6" xfId="0" applyFont="1" applyFill="1" applyBorder="1" applyAlignment="1">
      <alignment horizontal="right" wrapText="1"/>
    </xf>
    <xf numFmtId="0" fontId="28" fillId="0" borderId="7" xfId="0" applyFont="1" applyFill="1" applyBorder="1" applyAlignment="1">
      <alignment horizontal="right" vertical="top" wrapText="1"/>
    </xf>
    <xf numFmtId="0" fontId="28" fillId="0" borderId="9" xfId="0" applyFont="1" applyFill="1" applyBorder="1" applyAlignment="1">
      <alignment horizontal="right" vertical="top" wrapText="1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Followed Hyperlink" xfId="29" builtinId="9" customBuiltin="1"/>
    <cellStyle name="Good" xfId="30" builtinId="26" customBuiltin="1"/>
    <cellStyle name="Heading 1" xfId="31" builtinId="16" customBuiltin="1"/>
    <cellStyle name="Heading 2" xfId="32" builtinId="17" customBuiltin="1"/>
    <cellStyle name="Heading 3" xfId="33" builtinId="18" customBuiltin="1"/>
    <cellStyle name="Heading 4" xfId="34" builtinId="19" customBuiltin="1"/>
    <cellStyle name="Hyperlink" xfId="35" builtinId="8" customBuiltin="1"/>
    <cellStyle name="Input" xfId="36" builtinId="20" customBuiltin="1"/>
    <cellStyle name="Linked Cell" xfId="37" builtinId="24" customBuiltin="1"/>
    <cellStyle name="Neutral" xfId="38" builtinId="28" customBuiltin="1"/>
    <cellStyle name="Normal" xfId="0" builtinId="0"/>
    <cellStyle name="Note" xfId="39" builtinId="10" customBuiltin="1"/>
    <cellStyle name="Output" xfId="40" builtinId="21" customBuiltin="1"/>
    <cellStyle name="Percent" xfId="41" builtinId="5"/>
    <cellStyle name="Title" xfId="42" builtinId="15" customBuiltin="1"/>
    <cellStyle name="Total" xfId="43" builtinId="25" customBuiltin="1"/>
    <cellStyle name="Warning Text" xfId="44" builtinId="11" customBuiltin="1"/>
  </cellStyles>
  <dxfs count="0"/>
  <tableStyles count="0" defaultTableStyle="TableStyleMedium2" defaultPivotStyle="PivotStyleLight16"/>
  <colors>
    <mruColors>
      <color rgb="FFFF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99FF"/>
    <pageSetUpPr fitToPage="1"/>
  </sheetPr>
  <dimension ref="A1:O38"/>
  <sheetViews>
    <sheetView showGridLines="0" tabSelected="1" zoomScaleNormal="100" workbookViewId="0">
      <selection activeCell="A2" sqref="A2"/>
    </sheetView>
  </sheetViews>
  <sheetFormatPr defaultRowHeight="18" x14ac:dyDescent="0.25"/>
  <cols>
    <col min="1" max="1" width="13" style="56" customWidth="1"/>
    <col min="2" max="2" width="125.5703125" style="56" customWidth="1"/>
    <col min="3" max="3" width="9.140625" style="181"/>
    <col min="4" max="4" width="10" style="181" bestFit="1" customWidth="1"/>
    <col min="5" max="16384" width="9.140625" style="181"/>
  </cols>
  <sheetData>
    <row r="1" spans="1:15" x14ac:dyDescent="0.25">
      <c r="A1" s="181" t="s">
        <v>117</v>
      </c>
      <c r="D1" s="182"/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</row>
    <row r="2" spans="1:15" x14ac:dyDescent="0.25">
      <c r="B2" s="184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</row>
    <row r="3" spans="1:15" x14ac:dyDescent="0.25">
      <c r="A3" s="269" t="s">
        <v>187</v>
      </c>
      <c r="B3" s="184"/>
      <c r="D3" s="183"/>
      <c r="E3" s="183"/>
      <c r="F3" s="183"/>
      <c r="G3" s="183"/>
      <c r="H3" s="183"/>
      <c r="I3" s="183"/>
      <c r="J3" s="183"/>
      <c r="K3" s="183"/>
      <c r="L3" s="183"/>
      <c r="M3" s="183"/>
      <c r="N3" s="183"/>
      <c r="O3" s="183"/>
    </row>
    <row r="4" spans="1:15" x14ac:dyDescent="0.25">
      <c r="A4" s="56" t="s">
        <v>38</v>
      </c>
      <c r="B4" s="184" t="s">
        <v>122</v>
      </c>
      <c r="D4" s="183"/>
      <c r="E4" s="183"/>
      <c r="F4" s="183"/>
      <c r="G4" s="183"/>
      <c r="H4" s="183"/>
      <c r="I4" s="183"/>
      <c r="J4" s="183"/>
      <c r="K4" s="183"/>
      <c r="L4" s="183"/>
      <c r="M4" s="183"/>
      <c r="N4" s="183"/>
      <c r="O4" s="183"/>
    </row>
    <row r="5" spans="1:15" x14ac:dyDescent="0.25">
      <c r="A5" s="56" t="s">
        <v>37</v>
      </c>
      <c r="B5" s="184" t="s">
        <v>124</v>
      </c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</row>
    <row r="6" spans="1:15" x14ac:dyDescent="0.25">
      <c r="A6" s="56" t="s">
        <v>69</v>
      </c>
      <c r="B6" s="184" t="s">
        <v>128</v>
      </c>
      <c r="D6" s="183"/>
      <c r="E6" s="183"/>
      <c r="F6" s="183"/>
      <c r="G6" s="183"/>
      <c r="H6" s="183"/>
      <c r="I6" s="183"/>
      <c r="J6" s="183"/>
      <c r="K6" s="183"/>
      <c r="L6" s="183"/>
      <c r="M6" s="183"/>
      <c r="N6" s="183"/>
      <c r="O6" s="183"/>
    </row>
    <row r="7" spans="1:15" x14ac:dyDescent="0.25">
      <c r="A7" s="56" t="s">
        <v>78</v>
      </c>
      <c r="B7" s="184" t="s">
        <v>125</v>
      </c>
      <c r="D7" s="183"/>
      <c r="E7" s="183"/>
      <c r="F7" s="183"/>
      <c r="G7" s="183"/>
      <c r="H7" s="183"/>
      <c r="I7" s="183"/>
      <c r="J7" s="183"/>
      <c r="K7" s="183"/>
      <c r="L7" s="183"/>
      <c r="M7" s="183"/>
      <c r="N7" s="183"/>
      <c r="O7" s="183"/>
    </row>
    <row r="8" spans="1:15" x14ac:dyDescent="0.25">
      <c r="A8" s="56" t="s">
        <v>80</v>
      </c>
      <c r="B8" s="184" t="s">
        <v>160</v>
      </c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</row>
    <row r="9" spans="1:15" x14ac:dyDescent="0.25">
      <c r="A9" s="56" t="s">
        <v>82</v>
      </c>
      <c r="B9" s="184" t="s">
        <v>123</v>
      </c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</row>
    <row r="10" spans="1:15" x14ac:dyDescent="0.25">
      <c r="A10" s="56" t="s">
        <v>83</v>
      </c>
      <c r="B10" s="184" t="s">
        <v>126</v>
      </c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</row>
    <row r="11" spans="1:15" x14ac:dyDescent="0.25">
      <c r="B11" s="184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</row>
    <row r="12" spans="1:15" x14ac:dyDescent="0.25">
      <c r="A12" s="269" t="s">
        <v>188</v>
      </c>
      <c r="B12" s="184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</row>
    <row r="13" spans="1:15" x14ac:dyDescent="0.25">
      <c r="A13" s="56" t="s">
        <v>89</v>
      </c>
      <c r="B13" s="184" t="s">
        <v>118</v>
      </c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</row>
    <row r="14" spans="1:15" x14ac:dyDescent="0.25">
      <c r="A14" s="56" t="s">
        <v>100</v>
      </c>
      <c r="B14" s="184" t="s">
        <v>142</v>
      </c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</row>
    <row r="15" spans="1:15" x14ac:dyDescent="0.25">
      <c r="A15" s="56" t="s">
        <v>101</v>
      </c>
      <c r="B15" s="184" t="s">
        <v>119</v>
      </c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</row>
    <row r="16" spans="1:15" x14ac:dyDescent="0.25">
      <c r="A16" s="56" t="s">
        <v>103</v>
      </c>
      <c r="B16" s="184" t="s">
        <v>127</v>
      </c>
      <c r="D16" s="183"/>
      <c r="E16" s="183"/>
      <c r="F16" s="183"/>
      <c r="G16" s="183"/>
      <c r="H16" s="183"/>
      <c r="I16" s="183"/>
      <c r="J16" s="183"/>
      <c r="K16" s="183"/>
      <c r="L16" s="183"/>
      <c r="M16" s="183"/>
      <c r="N16" s="183"/>
      <c r="O16" s="183"/>
    </row>
    <row r="17" spans="1:15" x14ac:dyDescent="0.25">
      <c r="A17" s="56" t="s">
        <v>116</v>
      </c>
      <c r="B17" s="184" t="s">
        <v>120</v>
      </c>
      <c r="D17" s="180"/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</row>
    <row r="18" spans="1:15" x14ac:dyDescent="0.25">
      <c r="A18" s="56" t="s">
        <v>129</v>
      </c>
      <c r="B18" s="184" t="s">
        <v>121</v>
      </c>
      <c r="D18" s="183"/>
      <c r="E18" s="183"/>
      <c r="F18" s="183"/>
      <c r="G18" s="183"/>
      <c r="H18" s="183"/>
      <c r="I18" s="183"/>
      <c r="J18" s="183"/>
      <c r="K18" s="183"/>
      <c r="L18" s="183"/>
      <c r="M18" s="183"/>
      <c r="N18" s="183"/>
      <c r="O18" s="183"/>
    </row>
    <row r="19" spans="1:15" x14ac:dyDescent="0.25">
      <c r="A19" s="56" t="s">
        <v>130</v>
      </c>
      <c r="B19" s="184" t="s">
        <v>147</v>
      </c>
      <c r="D19" s="183"/>
      <c r="E19" s="183"/>
      <c r="F19" s="183"/>
      <c r="G19" s="183"/>
      <c r="H19" s="183"/>
      <c r="I19" s="183"/>
      <c r="J19" s="183"/>
      <c r="K19" s="183"/>
      <c r="L19" s="183"/>
      <c r="M19" s="183"/>
      <c r="N19" s="183"/>
      <c r="O19" s="183"/>
    </row>
    <row r="20" spans="1:15" x14ac:dyDescent="0.25">
      <c r="B20" s="184" t="s">
        <v>163</v>
      </c>
      <c r="D20" s="183"/>
      <c r="E20" s="183"/>
      <c r="F20" s="183"/>
      <c r="G20" s="183"/>
      <c r="H20" s="183"/>
      <c r="I20" s="183"/>
      <c r="J20" s="183"/>
      <c r="K20" s="183"/>
      <c r="L20" s="183"/>
      <c r="M20" s="183"/>
      <c r="N20" s="183"/>
      <c r="O20" s="183"/>
    </row>
    <row r="21" spans="1:15" x14ac:dyDescent="0.25">
      <c r="A21" s="56" t="s">
        <v>131</v>
      </c>
      <c r="B21" s="184" t="s">
        <v>148</v>
      </c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</row>
    <row r="22" spans="1:15" x14ac:dyDescent="0.25">
      <c r="B22" s="184" t="s">
        <v>162</v>
      </c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</row>
    <row r="23" spans="1:15" x14ac:dyDescent="0.25">
      <c r="A23" s="56" t="s">
        <v>133</v>
      </c>
      <c r="B23" s="184" t="s">
        <v>149</v>
      </c>
      <c r="D23" s="180"/>
      <c r="E23" s="180"/>
      <c r="F23" s="180"/>
      <c r="G23" s="180"/>
      <c r="H23" s="180"/>
      <c r="I23" s="180"/>
      <c r="J23" s="180"/>
      <c r="K23" s="180"/>
      <c r="L23" s="183"/>
      <c r="M23" s="183"/>
      <c r="N23" s="183"/>
      <c r="O23" s="183"/>
    </row>
    <row r="24" spans="1:15" x14ac:dyDescent="0.25">
      <c r="B24" s="184" t="s">
        <v>150</v>
      </c>
      <c r="D24" s="180"/>
      <c r="E24" s="180"/>
      <c r="F24" s="180"/>
      <c r="G24" s="180"/>
      <c r="H24" s="180"/>
      <c r="I24" s="180"/>
      <c r="J24" s="180"/>
      <c r="K24" s="180"/>
      <c r="L24" s="183"/>
      <c r="M24" s="183"/>
      <c r="N24" s="183"/>
      <c r="O24" s="183"/>
    </row>
    <row r="25" spans="1:15" x14ac:dyDescent="0.25">
      <c r="A25" s="56" t="s">
        <v>136</v>
      </c>
      <c r="B25" s="184" t="s">
        <v>151</v>
      </c>
      <c r="D25" s="180"/>
      <c r="E25" s="180"/>
      <c r="F25" s="180"/>
      <c r="G25" s="180"/>
      <c r="H25" s="180"/>
      <c r="I25" s="180"/>
      <c r="J25" s="180"/>
      <c r="K25" s="180"/>
      <c r="L25" s="183"/>
      <c r="M25" s="183"/>
      <c r="N25" s="183"/>
      <c r="O25" s="183"/>
    </row>
    <row r="26" spans="1:15" x14ac:dyDescent="0.25">
      <c r="B26" s="184" t="s">
        <v>153</v>
      </c>
      <c r="D26" s="180"/>
      <c r="E26" s="180"/>
      <c r="F26" s="180"/>
      <c r="G26" s="180"/>
      <c r="H26" s="180"/>
      <c r="I26" s="180"/>
      <c r="J26" s="180"/>
      <c r="K26" s="180"/>
      <c r="L26" s="183"/>
      <c r="M26" s="183"/>
      <c r="N26" s="183"/>
      <c r="O26" s="183"/>
    </row>
    <row r="27" spans="1:15" x14ac:dyDescent="0.25">
      <c r="B27" s="184"/>
      <c r="D27" s="180"/>
      <c r="E27" s="180"/>
      <c r="F27" s="180"/>
      <c r="G27" s="180"/>
      <c r="H27" s="180"/>
      <c r="I27" s="180"/>
      <c r="J27" s="180"/>
      <c r="K27" s="180"/>
      <c r="L27" s="183"/>
      <c r="M27" s="183"/>
      <c r="N27" s="183"/>
      <c r="O27" s="183"/>
    </row>
    <row r="28" spans="1:15" x14ac:dyDescent="0.25">
      <c r="A28" s="269" t="s">
        <v>189</v>
      </c>
      <c r="B28" s="184"/>
      <c r="D28" s="180"/>
      <c r="E28" s="180"/>
      <c r="F28" s="180"/>
      <c r="G28" s="180"/>
      <c r="H28" s="180"/>
      <c r="I28" s="180"/>
      <c r="J28" s="180"/>
      <c r="K28" s="180"/>
      <c r="L28" s="183"/>
      <c r="M28" s="183"/>
      <c r="N28" s="183"/>
      <c r="O28" s="183"/>
    </row>
    <row r="29" spans="1:15" x14ac:dyDescent="0.25">
      <c r="A29" s="56" t="s">
        <v>152</v>
      </c>
      <c r="B29" s="184" t="s">
        <v>181</v>
      </c>
      <c r="D29" s="183"/>
      <c r="E29" s="183"/>
      <c r="F29" s="183"/>
      <c r="G29" s="183"/>
      <c r="H29" s="183"/>
      <c r="I29" s="183"/>
      <c r="J29" s="183"/>
      <c r="K29" s="183"/>
      <c r="L29" s="183"/>
      <c r="M29" s="183"/>
      <c r="N29" s="183"/>
      <c r="O29" s="183"/>
    </row>
    <row r="30" spans="1:15" x14ac:dyDescent="0.25">
      <c r="B30" s="184" t="s">
        <v>182</v>
      </c>
      <c r="D30" s="183"/>
      <c r="E30" s="183"/>
      <c r="F30" s="183"/>
      <c r="G30" s="183"/>
      <c r="H30" s="183"/>
      <c r="I30" s="183"/>
      <c r="J30" s="183"/>
      <c r="K30" s="183"/>
      <c r="L30" s="183"/>
      <c r="M30" s="183"/>
      <c r="N30" s="183"/>
      <c r="O30" s="183"/>
    </row>
    <row r="31" spans="1:15" x14ac:dyDescent="0.25">
      <c r="A31" s="56" t="s">
        <v>170</v>
      </c>
      <c r="B31" s="184" t="s">
        <v>183</v>
      </c>
      <c r="D31" s="183"/>
      <c r="E31" s="183"/>
      <c r="F31" s="183"/>
      <c r="G31" s="183"/>
      <c r="H31" s="183"/>
      <c r="I31" s="183"/>
      <c r="J31" s="183"/>
      <c r="K31" s="183"/>
      <c r="L31" s="183"/>
      <c r="M31" s="183"/>
      <c r="N31" s="183"/>
      <c r="O31" s="183"/>
    </row>
    <row r="32" spans="1:15" x14ac:dyDescent="0.25">
      <c r="B32" s="184" t="s">
        <v>186</v>
      </c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</row>
    <row r="33" spans="1:15" x14ac:dyDescent="0.25">
      <c r="A33" s="56" t="s">
        <v>171</v>
      </c>
      <c r="B33" s="184" t="s">
        <v>184</v>
      </c>
      <c r="D33" s="183"/>
      <c r="E33" s="183"/>
      <c r="F33" s="183"/>
      <c r="G33" s="183"/>
      <c r="H33" s="183"/>
      <c r="I33" s="183"/>
      <c r="J33" s="183"/>
      <c r="K33" s="183"/>
      <c r="L33" s="183"/>
      <c r="M33" s="183"/>
      <c r="N33" s="183"/>
      <c r="O33" s="183"/>
    </row>
    <row r="34" spans="1:15" x14ac:dyDescent="0.25">
      <c r="A34" s="56" t="s">
        <v>173</v>
      </c>
      <c r="B34" s="184" t="s">
        <v>185</v>
      </c>
      <c r="D34" s="183"/>
      <c r="E34" s="183"/>
      <c r="F34" s="183"/>
      <c r="G34" s="183"/>
      <c r="H34" s="183"/>
      <c r="I34" s="183"/>
      <c r="J34" s="183"/>
      <c r="K34" s="183"/>
      <c r="L34" s="183"/>
      <c r="M34" s="183"/>
      <c r="N34" s="183"/>
      <c r="O34" s="183"/>
    </row>
    <row r="35" spans="1:15" x14ac:dyDescent="0.25">
      <c r="B35" s="184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</row>
    <row r="36" spans="1:15" x14ac:dyDescent="0.25">
      <c r="B36" s="184"/>
    </row>
    <row r="37" spans="1:15" x14ac:dyDescent="0.25">
      <c r="B37" s="184"/>
    </row>
    <row r="38" spans="1:15" x14ac:dyDescent="0.25">
      <c r="A38" s="226"/>
      <c r="B38" s="227"/>
    </row>
  </sheetData>
  <pageMargins left="0.7" right="0.7" top="0.75" bottom="0.75" header="0.3" footer="0.3"/>
  <pageSetup scale="82" orientation="landscape" horizontalDpi="4294967295" vertic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C000"/>
    <pageSetUpPr fitToPage="1"/>
  </sheetPr>
  <dimension ref="A1:H41"/>
  <sheetViews>
    <sheetView showGridLines="0" zoomScaleNormal="100" workbookViewId="0">
      <selection sqref="A1:H1"/>
    </sheetView>
  </sheetViews>
  <sheetFormatPr defaultRowHeight="15" x14ac:dyDescent="0.25"/>
  <cols>
    <col min="1" max="1" width="28.7109375" style="1" customWidth="1"/>
    <col min="2" max="2" width="11.85546875" style="5" customWidth="1"/>
    <col min="3" max="3" width="11" style="5" customWidth="1"/>
    <col min="4" max="4" width="2.5703125" style="5" customWidth="1"/>
    <col min="5" max="5" width="14.7109375" style="5" customWidth="1"/>
    <col min="6" max="6" width="11" style="5" customWidth="1"/>
    <col min="7" max="7" width="2.85546875" style="1" customWidth="1"/>
    <col min="8" max="8" width="14.5703125" style="1" customWidth="1"/>
    <col min="9" max="16384" width="9.140625" style="1"/>
  </cols>
  <sheetData>
    <row r="1" spans="1:8" ht="18" x14ac:dyDescent="0.25">
      <c r="A1" s="342" t="s">
        <v>8</v>
      </c>
      <c r="B1" s="342"/>
      <c r="C1" s="342"/>
      <c r="D1" s="342"/>
      <c r="E1" s="342"/>
      <c r="F1" s="342"/>
      <c r="G1" s="342"/>
      <c r="H1" s="342"/>
    </row>
    <row r="2" spans="1:8" ht="18" x14ac:dyDescent="0.25">
      <c r="A2" s="342" t="s">
        <v>207</v>
      </c>
      <c r="B2" s="342"/>
      <c r="C2" s="342"/>
      <c r="D2" s="342"/>
      <c r="E2" s="342"/>
      <c r="F2" s="342"/>
      <c r="G2" s="342"/>
      <c r="H2" s="342"/>
    </row>
    <row r="3" spans="1:8" ht="18" x14ac:dyDescent="0.25">
      <c r="A3" s="210"/>
      <c r="B3" s="210"/>
      <c r="C3" s="210"/>
      <c r="D3" s="210"/>
      <c r="E3" s="210"/>
      <c r="F3" s="210"/>
      <c r="G3" s="210"/>
      <c r="H3" s="210"/>
    </row>
    <row r="4" spans="1:8" ht="18" x14ac:dyDescent="0.25">
      <c r="A4" s="342" t="s">
        <v>100</v>
      </c>
      <c r="B4" s="342"/>
      <c r="C4" s="342"/>
      <c r="D4" s="342"/>
      <c r="E4" s="342"/>
      <c r="F4" s="342"/>
      <c r="G4" s="342"/>
      <c r="H4" s="342"/>
    </row>
    <row r="5" spans="1:8" ht="18" x14ac:dyDescent="0.25">
      <c r="A5" s="342" t="s">
        <v>111</v>
      </c>
      <c r="B5" s="342"/>
      <c r="C5" s="342"/>
      <c r="D5" s="342"/>
      <c r="E5" s="342"/>
      <c r="F5" s="342"/>
      <c r="G5" s="342"/>
      <c r="H5" s="342"/>
    </row>
    <row r="6" spans="1:8" ht="18" x14ac:dyDescent="0.25">
      <c r="A6" s="336" t="s">
        <v>157</v>
      </c>
      <c r="B6" s="336"/>
      <c r="C6" s="336"/>
      <c r="D6" s="336"/>
      <c r="E6" s="336"/>
      <c r="F6" s="336"/>
      <c r="G6" s="336"/>
      <c r="H6" s="336"/>
    </row>
    <row r="7" spans="1:8" ht="15.75" x14ac:dyDescent="0.25">
      <c r="A7" s="343"/>
      <c r="B7" s="343"/>
      <c r="C7" s="343"/>
      <c r="D7" s="343"/>
      <c r="E7" s="343"/>
      <c r="F7" s="343"/>
      <c r="G7" s="343"/>
      <c r="H7" s="343"/>
    </row>
    <row r="8" spans="1:8" ht="31.5" customHeight="1" x14ac:dyDescent="0.25">
      <c r="A8" s="14"/>
      <c r="B8" s="19"/>
      <c r="C8" s="211" t="s">
        <v>137</v>
      </c>
      <c r="D8" s="79"/>
      <c r="E8" s="205" t="s">
        <v>10</v>
      </c>
      <c r="F8" s="211" t="s">
        <v>137</v>
      </c>
      <c r="G8" s="15"/>
      <c r="H8" s="350" t="s">
        <v>154</v>
      </c>
    </row>
    <row r="9" spans="1:8" ht="15.75" customHeight="1" x14ac:dyDescent="0.25">
      <c r="A9" s="83" t="s">
        <v>159</v>
      </c>
      <c r="B9" s="7" t="s">
        <v>62</v>
      </c>
      <c r="C9" s="194" t="s">
        <v>97</v>
      </c>
      <c r="D9" s="77"/>
      <c r="E9" s="206" t="s">
        <v>64</v>
      </c>
      <c r="F9" s="194" t="s">
        <v>97</v>
      </c>
      <c r="G9" s="17"/>
      <c r="H9" s="351"/>
    </row>
    <row r="10" spans="1:8" ht="14.25" customHeight="1" x14ac:dyDescent="0.25">
      <c r="A10" s="18"/>
      <c r="B10" s="30"/>
      <c r="C10" s="31"/>
      <c r="D10" s="32"/>
      <c r="E10" s="33"/>
      <c r="F10" s="31"/>
      <c r="G10" s="34"/>
      <c r="H10" s="35"/>
    </row>
    <row r="11" spans="1:8" ht="19.899999999999999" customHeight="1" x14ac:dyDescent="0.25">
      <c r="A11" s="29" t="s">
        <v>195</v>
      </c>
      <c r="B11" s="30">
        <v>178</v>
      </c>
      <c r="C11" s="31">
        <f t="shared" ref="C11:C25" si="0">(B11/$B$32)*100</f>
        <v>2.7221287658663407</v>
      </c>
      <c r="D11" s="32" t="s">
        <v>11</v>
      </c>
      <c r="E11" s="33">
        <v>907979</v>
      </c>
      <c r="F11" s="31">
        <f t="shared" ref="F11:F25" si="1">(E11/$E$32)*100</f>
        <v>0.2316471265670238</v>
      </c>
      <c r="G11" s="34" t="s">
        <v>11</v>
      </c>
      <c r="H11" s="35">
        <v>4712.67</v>
      </c>
    </row>
    <row r="12" spans="1:8" s="20" customFormat="1" ht="19.899999999999999" customHeight="1" x14ac:dyDescent="0.25">
      <c r="A12" s="29" t="s">
        <v>43</v>
      </c>
      <c r="B12" s="30">
        <v>323</v>
      </c>
      <c r="C12" s="31">
        <f t="shared" si="0"/>
        <v>4.9395932099709441</v>
      </c>
      <c r="D12" s="32"/>
      <c r="E12" s="36">
        <v>647819</v>
      </c>
      <c r="F12" s="31">
        <f t="shared" si="1"/>
        <v>0.16527409762287762</v>
      </c>
      <c r="G12" s="34"/>
      <c r="H12" s="37">
        <v>142.22999999999999</v>
      </c>
    </row>
    <row r="13" spans="1:8" s="20" customFormat="1" ht="19.899999999999999" customHeight="1" x14ac:dyDescent="0.25">
      <c r="A13" s="29" t="s">
        <v>44</v>
      </c>
      <c r="B13" s="30">
        <v>288</v>
      </c>
      <c r="C13" s="31">
        <f t="shared" si="0"/>
        <v>4.4043431717387973</v>
      </c>
      <c r="D13" s="32"/>
      <c r="E13" s="36">
        <v>1140620</v>
      </c>
      <c r="F13" s="31">
        <f t="shared" si="1"/>
        <v>0.29099940142324737</v>
      </c>
      <c r="G13" s="34"/>
      <c r="H13" s="37">
        <v>0</v>
      </c>
    </row>
    <row r="14" spans="1:8" s="20" customFormat="1" ht="19.899999999999999" customHeight="1" x14ac:dyDescent="0.25">
      <c r="A14" s="29" t="s">
        <v>45</v>
      </c>
      <c r="B14" s="30">
        <v>560</v>
      </c>
      <c r="C14" s="31">
        <f t="shared" si="0"/>
        <v>8.5640006117143308</v>
      </c>
      <c r="D14" s="32"/>
      <c r="E14" s="36">
        <v>3408045</v>
      </c>
      <c r="F14" s="31">
        <f t="shared" si="1"/>
        <v>0.86947366785037183</v>
      </c>
      <c r="G14" s="34"/>
      <c r="H14" s="37">
        <v>4147.07</v>
      </c>
    </row>
    <row r="15" spans="1:8" s="67" customFormat="1" ht="19.899999999999999" customHeight="1" x14ac:dyDescent="0.25">
      <c r="A15" s="29" t="s">
        <v>46</v>
      </c>
      <c r="B15" s="30">
        <v>454</v>
      </c>
      <c r="C15" s="31">
        <f t="shared" si="0"/>
        <v>6.9429576387826888</v>
      </c>
      <c r="D15" s="32"/>
      <c r="E15" s="51">
        <v>3481500</v>
      </c>
      <c r="F15" s="31">
        <f t="shared" si="1"/>
        <v>0.888213792547067</v>
      </c>
      <c r="G15" s="52"/>
      <c r="H15" s="53">
        <v>8273.7099999999991</v>
      </c>
    </row>
    <row r="16" spans="1:8" s="20" customFormat="1" ht="19.899999999999999" customHeight="1" x14ac:dyDescent="0.25">
      <c r="A16" s="29" t="s">
        <v>47</v>
      </c>
      <c r="B16" s="30">
        <v>438</v>
      </c>
      <c r="C16" s="31">
        <f t="shared" si="0"/>
        <v>6.6982719070194223</v>
      </c>
      <c r="D16" s="32"/>
      <c r="E16" s="36">
        <v>4429036</v>
      </c>
      <c r="F16" s="31">
        <f t="shared" si="1"/>
        <v>1.1299528544844153</v>
      </c>
      <c r="G16" s="34"/>
      <c r="H16" s="37">
        <v>15747.51</v>
      </c>
    </row>
    <row r="17" spans="1:8" s="20" customFormat="1" ht="19.899999999999999" customHeight="1" x14ac:dyDescent="0.25">
      <c r="A17" s="29" t="s">
        <v>48</v>
      </c>
      <c r="B17" s="30">
        <v>365</v>
      </c>
      <c r="C17" s="31">
        <f t="shared" si="0"/>
        <v>5.5818932558495185</v>
      </c>
      <c r="D17" s="32"/>
      <c r="E17" s="36">
        <v>4206115</v>
      </c>
      <c r="F17" s="31">
        <f t="shared" si="1"/>
        <v>1.0730803837538725</v>
      </c>
      <c r="G17" s="34"/>
      <c r="H17" s="37">
        <v>17787.32</v>
      </c>
    </row>
    <row r="18" spans="1:8" s="20" customFormat="1" ht="19.899999999999999" customHeight="1" x14ac:dyDescent="0.25">
      <c r="A18" s="29" t="s">
        <v>49</v>
      </c>
      <c r="B18" s="30">
        <v>305</v>
      </c>
      <c r="C18" s="31">
        <f t="shared" si="0"/>
        <v>4.664321761737269</v>
      </c>
      <c r="D18" s="32"/>
      <c r="E18" s="36">
        <v>5181862</v>
      </c>
      <c r="F18" s="31">
        <f t="shared" si="1"/>
        <v>1.3220167455049634</v>
      </c>
      <c r="G18" s="34"/>
      <c r="H18" s="37">
        <v>19878.36</v>
      </c>
    </row>
    <row r="19" spans="1:8" s="20" customFormat="1" ht="19.899999999999999" customHeight="1" x14ac:dyDescent="0.25">
      <c r="A19" s="29" t="s">
        <v>50</v>
      </c>
      <c r="B19" s="30">
        <v>234</v>
      </c>
      <c r="C19" s="31">
        <f t="shared" si="0"/>
        <v>3.5785288270377733</v>
      </c>
      <c r="D19" s="32"/>
      <c r="E19" s="36">
        <v>5237590</v>
      </c>
      <c r="F19" s="31">
        <f t="shared" si="1"/>
        <v>1.3362342891588663</v>
      </c>
      <c r="G19" s="34"/>
      <c r="H19" s="37">
        <v>22345.46</v>
      </c>
    </row>
    <row r="20" spans="1:8" s="20" customFormat="1" ht="19.899999999999999" customHeight="1" x14ac:dyDescent="0.25">
      <c r="A20" s="29" t="s">
        <v>59</v>
      </c>
      <c r="B20" s="30">
        <v>458</v>
      </c>
      <c r="C20" s="31">
        <f t="shared" si="0"/>
        <v>7.0041290717235052</v>
      </c>
      <c r="D20" s="32"/>
      <c r="E20" s="36">
        <v>11585953</v>
      </c>
      <c r="F20" s="31">
        <f t="shared" si="1"/>
        <v>2.9558532972575238</v>
      </c>
      <c r="G20" s="34"/>
      <c r="H20" s="37">
        <v>25261.439999999999</v>
      </c>
    </row>
    <row r="21" spans="1:8" s="20" customFormat="1" ht="19.899999999999999" customHeight="1" x14ac:dyDescent="0.25">
      <c r="A21" s="29" t="s">
        <v>51</v>
      </c>
      <c r="B21" s="30">
        <v>343</v>
      </c>
      <c r="C21" s="31">
        <f t="shared" si="0"/>
        <v>5.2454503746750269</v>
      </c>
      <c r="D21" s="32"/>
      <c r="E21" s="36">
        <v>10002145</v>
      </c>
      <c r="F21" s="31">
        <f t="shared" si="1"/>
        <v>2.5517860531540095</v>
      </c>
      <c r="G21" s="34"/>
      <c r="H21" s="37">
        <v>29118.76</v>
      </c>
    </row>
    <row r="22" spans="1:8" s="20" customFormat="1" ht="19.899999999999999" customHeight="1" x14ac:dyDescent="0.25">
      <c r="A22" s="29" t="s">
        <v>52</v>
      </c>
      <c r="B22" s="30">
        <v>255</v>
      </c>
      <c r="C22" s="31">
        <f t="shared" si="0"/>
        <v>3.8996788499770605</v>
      </c>
      <c r="D22" s="32"/>
      <c r="E22" s="36">
        <v>8425422</v>
      </c>
      <c r="F22" s="31">
        <f t="shared" si="1"/>
        <v>2.1495263617491012</v>
      </c>
      <c r="G22" s="34"/>
      <c r="H22" s="37">
        <v>32968.81</v>
      </c>
    </row>
    <row r="23" spans="1:8" s="20" customFormat="1" ht="19.899999999999999" customHeight="1" x14ac:dyDescent="0.25">
      <c r="A23" s="29" t="s">
        <v>53</v>
      </c>
      <c r="B23" s="30">
        <v>240</v>
      </c>
      <c r="C23" s="31">
        <f t="shared" si="0"/>
        <v>3.6702859764489983</v>
      </c>
      <c r="D23" s="32"/>
      <c r="E23" s="36">
        <v>8828275</v>
      </c>
      <c r="F23" s="31">
        <f t="shared" si="1"/>
        <v>2.2523037826794363</v>
      </c>
      <c r="G23" s="34"/>
      <c r="H23" s="37">
        <v>36871.72</v>
      </c>
    </row>
    <row r="24" spans="1:8" s="20" customFormat="1" ht="19.899999999999999" customHeight="1" x14ac:dyDescent="0.25">
      <c r="A24" s="29" t="s">
        <v>67</v>
      </c>
      <c r="B24" s="30">
        <v>685</v>
      </c>
      <c r="C24" s="31">
        <f t="shared" si="0"/>
        <v>10.47560789111485</v>
      </c>
      <c r="D24" s="32"/>
      <c r="E24" s="36">
        <v>32667587</v>
      </c>
      <c r="F24" s="31">
        <f t="shared" si="1"/>
        <v>8.3342815862792659</v>
      </c>
      <c r="G24" s="34"/>
      <c r="H24" s="37">
        <v>47290.06</v>
      </c>
    </row>
    <row r="25" spans="1:8" s="20" customFormat="1" ht="19.899999999999999" customHeight="1" x14ac:dyDescent="0.25">
      <c r="A25" s="29" t="s">
        <v>68</v>
      </c>
      <c r="B25" s="30">
        <v>373</v>
      </c>
      <c r="C25" s="31">
        <f t="shared" si="0"/>
        <v>5.7042361217311512</v>
      </c>
      <c r="D25" s="32"/>
      <c r="E25" s="36">
        <v>24982128</v>
      </c>
      <c r="F25" s="31">
        <f t="shared" si="1"/>
        <v>6.3735374570662859</v>
      </c>
      <c r="G25" s="34"/>
      <c r="H25" s="37">
        <v>66213.34</v>
      </c>
    </row>
    <row r="26" spans="1:8" s="20" customFormat="1" ht="19.899999999999999" customHeight="1" x14ac:dyDescent="0.25">
      <c r="A26" s="29" t="s">
        <v>54</v>
      </c>
      <c r="B26" s="30">
        <v>376</v>
      </c>
      <c r="C26" s="31">
        <f>(B26/$B$32)*100</f>
        <v>5.7501146964367633</v>
      </c>
      <c r="D26" s="32"/>
      <c r="E26" s="36">
        <v>35764131</v>
      </c>
      <c r="F26" s="31">
        <f>(E26/$E$32)*100</f>
        <v>9.1242839099986011</v>
      </c>
      <c r="G26" s="34"/>
      <c r="H26" s="37">
        <v>93826.83</v>
      </c>
    </row>
    <row r="27" spans="1:8" s="20" customFormat="1" ht="19.899999999999999" customHeight="1" x14ac:dyDescent="0.25">
      <c r="A27" s="29" t="s">
        <v>55</v>
      </c>
      <c r="B27" s="30">
        <v>195</v>
      </c>
      <c r="C27" s="31">
        <f>(B27/$B$32)*100</f>
        <v>2.982107355864811</v>
      </c>
      <c r="D27" s="32"/>
      <c r="E27" s="36">
        <v>26141532</v>
      </c>
      <c r="F27" s="31">
        <f>(E27/$E$32)*100</f>
        <v>6.6693291054747998</v>
      </c>
      <c r="G27" s="34"/>
      <c r="H27" s="37">
        <v>132396.23000000001</v>
      </c>
    </row>
    <row r="28" spans="1:8" s="20" customFormat="1" ht="19.899999999999999" customHeight="1" x14ac:dyDescent="0.25">
      <c r="A28" s="29" t="s">
        <v>56</v>
      </c>
      <c r="B28" s="30">
        <v>114</v>
      </c>
      <c r="C28" s="31">
        <f>(B28/$B$32)*100</f>
        <v>1.7433858388132741</v>
      </c>
      <c r="D28" s="32"/>
      <c r="E28" s="36">
        <v>20051730</v>
      </c>
      <c r="F28" s="31">
        <f>(E28/$E$32)*100</f>
        <v>5.1156751832341811</v>
      </c>
      <c r="G28" s="34"/>
      <c r="H28" s="37">
        <v>174250.09</v>
      </c>
    </row>
    <row r="29" spans="1:8" s="20" customFormat="1" ht="19.899999999999999" customHeight="1" x14ac:dyDescent="0.25">
      <c r="A29" s="29" t="s">
        <v>58</v>
      </c>
      <c r="B29" s="30">
        <v>199</v>
      </c>
      <c r="C29" s="31">
        <f>(B29/$B$32)*100</f>
        <v>3.0432787888056279</v>
      </c>
      <c r="D29" s="32"/>
      <c r="E29" s="36">
        <v>54668195</v>
      </c>
      <c r="F29" s="31">
        <f>(E29/$E$32)*100</f>
        <v>13.947162088942298</v>
      </c>
      <c r="G29" s="34"/>
      <c r="H29" s="37">
        <v>264975.51</v>
      </c>
    </row>
    <row r="30" spans="1:8" s="20" customFormat="1" ht="19.899999999999999" customHeight="1" x14ac:dyDescent="0.25">
      <c r="A30" s="29" t="s">
        <v>70</v>
      </c>
      <c r="B30" s="30">
        <v>156</v>
      </c>
      <c r="C30" s="31">
        <f>(B30/$B$32)*100</f>
        <v>2.3856858846918487</v>
      </c>
      <c r="D30" s="32"/>
      <c r="E30" s="36">
        <v>130208778</v>
      </c>
      <c r="F30" s="31">
        <f>(E30/$E$32)*100</f>
        <v>33.219368815251791</v>
      </c>
      <c r="G30" s="34"/>
      <c r="H30" s="37">
        <v>657586.30000000005</v>
      </c>
    </row>
    <row r="31" spans="1:8" s="20" customFormat="1" ht="9.6" customHeight="1" x14ac:dyDescent="0.25">
      <c r="A31" s="29"/>
      <c r="B31" s="30"/>
      <c r="C31" s="32"/>
      <c r="D31" s="32"/>
      <c r="E31" s="82"/>
      <c r="F31" s="32"/>
      <c r="G31" s="34"/>
      <c r="H31" s="89"/>
    </row>
    <row r="32" spans="1:8" ht="19.899999999999999" customHeight="1" x14ac:dyDescent="0.25">
      <c r="A32" s="83" t="s">
        <v>0</v>
      </c>
      <c r="B32" s="84">
        <f>SUM(B11:B30)</f>
        <v>6539</v>
      </c>
      <c r="C32" s="85">
        <f>SUM(C11:C30)</f>
        <v>100</v>
      </c>
      <c r="D32" s="86" t="s">
        <v>11</v>
      </c>
      <c r="E32" s="87">
        <f>SUM(E11:E30)</f>
        <v>391966442</v>
      </c>
      <c r="F32" s="85">
        <f>SUM(F11:F30)</f>
        <v>100</v>
      </c>
      <c r="G32" s="88" t="s">
        <v>11</v>
      </c>
      <c r="H32" s="90">
        <v>24431.39</v>
      </c>
    </row>
    <row r="33" spans="1:8" x14ac:dyDescent="0.25">
      <c r="A33" s="21"/>
      <c r="B33" s="22"/>
      <c r="C33" s="23"/>
      <c r="D33" s="24"/>
      <c r="E33" s="25"/>
      <c r="F33" s="23"/>
      <c r="G33" s="26"/>
    </row>
    <row r="34" spans="1:8" ht="12" customHeight="1" x14ac:dyDescent="0.25">
      <c r="A34" s="288" t="s">
        <v>197</v>
      </c>
      <c r="B34" s="2"/>
      <c r="C34" s="3"/>
      <c r="D34" s="3"/>
      <c r="E34" s="2"/>
      <c r="F34" s="3"/>
    </row>
    <row r="35" spans="1:8" ht="12" customHeight="1" x14ac:dyDescent="0.25">
      <c r="A35" s="80"/>
      <c r="B35" s="2"/>
      <c r="C35" s="3"/>
      <c r="D35" s="3"/>
      <c r="E35" s="2"/>
      <c r="F35" s="3"/>
    </row>
    <row r="36" spans="1:8" ht="12" customHeight="1" x14ac:dyDescent="0.25">
      <c r="A36" s="287"/>
      <c r="B36" s="287"/>
      <c r="C36" s="287"/>
      <c r="D36" s="287"/>
      <c r="E36" s="287"/>
      <c r="F36" s="287"/>
      <c r="G36" s="287"/>
      <c r="H36" s="287"/>
    </row>
    <row r="37" spans="1:8" ht="12" customHeight="1" x14ac:dyDescent="0.25">
      <c r="A37" s="287"/>
      <c r="B37" s="287"/>
      <c r="C37" s="287"/>
      <c r="D37" s="287"/>
      <c r="E37" s="287"/>
      <c r="F37" s="287"/>
      <c r="G37" s="287"/>
      <c r="H37" s="287"/>
    </row>
    <row r="38" spans="1:8" ht="12" customHeight="1" x14ac:dyDescent="0.25">
      <c r="A38" s="287"/>
      <c r="B38" s="287"/>
      <c r="C38" s="287"/>
      <c r="D38" s="287"/>
      <c r="E38" s="287"/>
      <c r="F38" s="287"/>
      <c r="G38" s="287"/>
      <c r="H38" s="287"/>
    </row>
    <row r="39" spans="1:8" ht="12" customHeight="1" x14ac:dyDescent="0.25">
      <c r="A39" s="287"/>
      <c r="B39" s="287"/>
      <c r="C39" s="287"/>
      <c r="D39" s="287"/>
      <c r="E39" s="287"/>
      <c r="F39" s="287"/>
      <c r="G39" s="287"/>
      <c r="H39" s="287"/>
    </row>
    <row r="41" spans="1:8" x14ac:dyDescent="0.25">
      <c r="A41" s="96"/>
    </row>
  </sheetData>
  <mergeCells count="7">
    <mergeCell ref="A7:H7"/>
    <mergeCell ref="H8:H9"/>
    <mergeCell ref="A1:H1"/>
    <mergeCell ref="A2:H2"/>
    <mergeCell ref="A4:H4"/>
    <mergeCell ref="A5:H5"/>
    <mergeCell ref="A6:H6"/>
  </mergeCells>
  <pageMargins left="0.7" right="0.7" top="0.75" bottom="0.75" header="0.3" footer="0.3"/>
  <pageSetup scale="95" orientation="portrait" horizontalDpi="4294967295" vertic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C000"/>
    <pageSetUpPr fitToPage="1"/>
  </sheetPr>
  <dimension ref="A1:H35"/>
  <sheetViews>
    <sheetView showGridLines="0" zoomScaleNormal="100" workbookViewId="0">
      <selection sqref="A1:H1"/>
    </sheetView>
  </sheetViews>
  <sheetFormatPr defaultRowHeight="12.75" x14ac:dyDescent="0.2"/>
  <cols>
    <col min="1" max="1" width="27" style="169" customWidth="1"/>
    <col min="2" max="2" width="12.7109375" style="143" customWidth="1"/>
    <col min="3" max="3" width="10.42578125" style="143" customWidth="1"/>
    <col min="4" max="4" width="2.5703125" style="143" customWidth="1"/>
    <col min="5" max="5" width="15.7109375" style="143" customWidth="1"/>
    <col min="6" max="6" width="8.7109375" style="143" customWidth="1"/>
    <col min="7" max="7" width="2.5703125" style="143" customWidth="1"/>
    <col min="8" max="8" width="13.42578125" style="143" customWidth="1"/>
    <col min="9" max="16384" width="9.140625" style="143"/>
  </cols>
  <sheetData>
    <row r="1" spans="1:8" ht="18" x14ac:dyDescent="0.25">
      <c r="A1" s="336" t="s">
        <v>8</v>
      </c>
      <c r="B1" s="336"/>
      <c r="C1" s="336"/>
      <c r="D1" s="336"/>
      <c r="E1" s="336"/>
      <c r="F1" s="336"/>
      <c r="G1" s="336"/>
      <c r="H1" s="336"/>
    </row>
    <row r="2" spans="1:8" ht="18" x14ac:dyDescent="0.25">
      <c r="A2" s="336" t="s">
        <v>207</v>
      </c>
      <c r="B2" s="336"/>
      <c r="C2" s="336"/>
      <c r="D2" s="336"/>
      <c r="E2" s="336"/>
      <c r="F2" s="336"/>
      <c r="G2" s="336"/>
      <c r="H2" s="336"/>
    </row>
    <row r="3" spans="1:8" ht="15" x14ac:dyDescent="0.25">
      <c r="A3" s="112"/>
      <c r="B3" s="112"/>
      <c r="C3" s="112"/>
      <c r="D3" s="54"/>
      <c r="E3" s="54"/>
    </row>
    <row r="4" spans="1:8" ht="18" x14ac:dyDescent="0.25">
      <c r="A4" s="336" t="s">
        <v>101</v>
      </c>
      <c r="B4" s="336"/>
      <c r="C4" s="336"/>
      <c r="D4" s="336"/>
      <c r="E4" s="336"/>
      <c r="F4" s="336"/>
      <c r="G4" s="336"/>
      <c r="H4" s="336"/>
    </row>
    <row r="5" spans="1:8" ht="18" x14ac:dyDescent="0.25">
      <c r="A5" s="336" t="s">
        <v>111</v>
      </c>
      <c r="B5" s="336"/>
      <c r="C5" s="336"/>
      <c r="D5" s="336"/>
      <c r="E5" s="336"/>
      <c r="F5" s="336"/>
      <c r="G5" s="336"/>
      <c r="H5" s="336"/>
    </row>
    <row r="6" spans="1:8" ht="18" x14ac:dyDescent="0.25">
      <c r="A6" s="336" t="s">
        <v>98</v>
      </c>
      <c r="B6" s="336"/>
      <c r="C6" s="336"/>
      <c r="D6" s="336"/>
      <c r="E6" s="336"/>
      <c r="F6" s="336"/>
      <c r="G6" s="336"/>
      <c r="H6" s="336"/>
    </row>
    <row r="7" spans="1:8" ht="18" x14ac:dyDescent="0.25">
      <c r="A7" s="191"/>
      <c r="B7" s="191"/>
      <c r="C7" s="191"/>
      <c r="D7" s="191"/>
      <c r="E7" s="191"/>
      <c r="F7" s="191"/>
      <c r="G7" s="191"/>
      <c r="H7" s="191"/>
    </row>
    <row r="8" spans="1:8" ht="33" customHeight="1" x14ac:dyDescent="0.25">
      <c r="A8" s="14"/>
      <c r="B8" s="19"/>
      <c r="C8" s="190" t="s">
        <v>137</v>
      </c>
      <c r="D8" s="79"/>
      <c r="E8" s="205" t="s">
        <v>10</v>
      </c>
      <c r="F8" s="190" t="s">
        <v>137</v>
      </c>
      <c r="G8" s="15"/>
      <c r="H8" s="350" t="s">
        <v>154</v>
      </c>
    </row>
    <row r="9" spans="1:8" ht="15" customHeight="1" x14ac:dyDescent="0.25">
      <c r="A9" s="83" t="s">
        <v>159</v>
      </c>
      <c r="B9" s="7" t="s">
        <v>62</v>
      </c>
      <c r="C9" s="194" t="s">
        <v>97</v>
      </c>
      <c r="D9" s="77"/>
      <c r="E9" s="206" t="s">
        <v>64</v>
      </c>
      <c r="F9" s="194" t="s">
        <v>97</v>
      </c>
      <c r="G9" s="17"/>
      <c r="H9" s="351"/>
    </row>
    <row r="10" spans="1:8" ht="15" x14ac:dyDescent="0.25">
      <c r="A10" s="29"/>
      <c r="B10" s="127"/>
      <c r="C10" s="135"/>
      <c r="D10" s="128"/>
      <c r="E10" s="135"/>
      <c r="F10" s="135"/>
      <c r="G10" s="128"/>
      <c r="H10" s="150"/>
    </row>
    <row r="11" spans="1:8" ht="19.5" customHeight="1" x14ac:dyDescent="0.25">
      <c r="A11" s="29" t="s">
        <v>204</v>
      </c>
      <c r="B11" s="130">
        <v>297</v>
      </c>
      <c r="C11" s="151">
        <f>(B11/B$32)*100</f>
        <v>6.3326226012793185</v>
      </c>
      <c r="D11" s="153" t="s">
        <v>11</v>
      </c>
      <c r="E11" s="282">
        <v>1281176</v>
      </c>
      <c r="F11" s="151">
        <f>(E11/E$32)*100</f>
        <v>0.27840473618527517</v>
      </c>
      <c r="G11" s="153" t="s">
        <v>11</v>
      </c>
      <c r="H11" s="158">
        <v>3941.69</v>
      </c>
    </row>
    <row r="12" spans="1:8" ht="19.5" customHeight="1" x14ac:dyDescent="0.25">
      <c r="A12" s="29" t="s">
        <v>43</v>
      </c>
      <c r="B12" s="130">
        <v>114</v>
      </c>
      <c r="C12" s="151">
        <f t="shared" ref="C12:C24" si="0">(B12/B$32)*100</f>
        <v>2.4307036247334755</v>
      </c>
      <c r="D12" s="153"/>
      <c r="E12" s="283">
        <v>368786</v>
      </c>
      <c r="F12" s="151">
        <f t="shared" ref="F12:F24" si="1">(E12/E$32)*100</f>
        <v>8.0138692138178425E-2</v>
      </c>
      <c r="G12" s="153"/>
      <c r="H12" s="284">
        <v>2242.8200000000002</v>
      </c>
    </row>
    <row r="13" spans="1:8" ht="19.5" customHeight="1" x14ac:dyDescent="0.25">
      <c r="A13" s="29" t="s">
        <v>44</v>
      </c>
      <c r="B13" s="130">
        <v>139</v>
      </c>
      <c r="C13" s="151">
        <f t="shared" si="0"/>
        <v>2.9637526652452029</v>
      </c>
      <c r="D13" s="153"/>
      <c r="E13" s="283">
        <v>1124257</v>
      </c>
      <c r="F13" s="151">
        <f t="shared" si="1"/>
        <v>0.24430560164212328</v>
      </c>
      <c r="G13" s="153"/>
      <c r="H13" s="284">
        <v>8479.61</v>
      </c>
    </row>
    <row r="14" spans="1:8" ht="19.5" customHeight="1" x14ac:dyDescent="0.25">
      <c r="A14" s="170" t="s">
        <v>45</v>
      </c>
      <c r="B14" s="130">
        <v>242</v>
      </c>
      <c r="C14" s="151">
        <f t="shared" si="0"/>
        <v>5.159914712153518</v>
      </c>
      <c r="D14" s="153"/>
      <c r="E14" s="283">
        <v>2892098</v>
      </c>
      <c r="F14" s="151">
        <f t="shared" si="1"/>
        <v>0.62846461431681666</v>
      </c>
      <c r="G14" s="153"/>
      <c r="H14" s="284">
        <v>12473.37</v>
      </c>
    </row>
    <row r="15" spans="1:8" ht="19.5" customHeight="1" x14ac:dyDescent="0.25">
      <c r="A15" s="29" t="s">
        <v>46</v>
      </c>
      <c r="B15" s="130">
        <v>225</v>
      </c>
      <c r="C15" s="151">
        <f t="shared" si="0"/>
        <v>4.797441364605544</v>
      </c>
      <c r="D15" s="153"/>
      <c r="E15" s="283">
        <v>3105006</v>
      </c>
      <c r="F15" s="151">
        <f t="shared" si="1"/>
        <v>0.67473038543002406</v>
      </c>
      <c r="G15" s="153"/>
      <c r="H15" s="284">
        <v>14582.09</v>
      </c>
    </row>
    <row r="16" spans="1:8" ht="19.5" customHeight="1" x14ac:dyDescent="0.25">
      <c r="A16" s="29" t="s">
        <v>47</v>
      </c>
      <c r="B16" s="130">
        <v>170</v>
      </c>
      <c r="C16" s="151">
        <f t="shared" si="0"/>
        <v>3.624733475479744</v>
      </c>
      <c r="D16" s="153"/>
      <c r="E16" s="283">
        <v>2716172</v>
      </c>
      <c r="F16" s="151">
        <f t="shared" si="1"/>
        <v>0.59023518165640887</v>
      </c>
      <c r="G16" s="153"/>
      <c r="H16" s="284">
        <v>16530.86</v>
      </c>
    </row>
    <row r="17" spans="1:8" ht="19.5" customHeight="1" x14ac:dyDescent="0.25">
      <c r="A17" s="29" t="s">
        <v>48</v>
      </c>
      <c r="B17" s="130">
        <v>163</v>
      </c>
      <c r="C17" s="151">
        <f t="shared" si="0"/>
        <v>3.4754797441364609</v>
      </c>
      <c r="D17" s="153"/>
      <c r="E17" s="283">
        <v>2866123</v>
      </c>
      <c r="F17" s="151">
        <f t="shared" si="1"/>
        <v>0.62282014156489773</v>
      </c>
      <c r="G17" s="153"/>
      <c r="H17" s="284">
        <v>18466.8</v>
      </c>
    </row>
    <row r="18" spans="1:8" ht="19.5" customHeight="1" x14ac:dyDescent="0.25">
      <c r="A18" s="29" t="s">
        <v>49</v>
      </c>
      <c r="B18" s="130">
        <v>148</v>
      </c>
      <c r="C18" s="151">
        <f t="shared" si="0"/>
        <v>3.1556503198294243</v>
      </c>
      <c r="D18" s="153"/>
      <c r="E18" s="283">
        <v>2977533</v>
      </c>
      <c r="F18" s="151">
        <f t="shared" si="1"/>
        <v>0.64702998600344597</v>
      </c>
      <c r="G18" s="153"/>
      <c r="H18" s="284">
        <v>20406.34</v>
      </c>
    </row>
    <row r="19" spans="1:8" ht="19.5" customHeight="1" x14ac:dyDescent="0.25">
      <c r="A19" s="29" t="s">
        <v>50</v>
      </c>
      <c r="B19" s="130">
        <v>139</v>
      </c>
      <c r="C19" s="151">
        <f t="shared" si="0"/>
        <v>2.9637526652452029</v>
      </c>
      <c r="D19" s="153"/>
      <c r="E19" s="283">
        <v>3109287</v>
      </c>
      <c r="F19" s="151">
        <f t="shared" si="1"/>
        <v>0.675660664076837</v>
      </c>
      <c r="G19" s="153"/>
      <c r="H19" s="284">
        <v>22317.29</v>
      </c>
    </row>
    <row r="20" spans="1:8" ht="19.5" customHeight="1" x14ac:dyDescent="0.25">
      <c r="A20" s="29" t="s">
        <v>59</v>
      </c>
      <c r="B20" s="130">
        <v>242</v>
      </c>
      <c r="C20" s="151">
        <f t="shared" si="0"/>
        <v>5.159914712153518</v>
      </c>
      <c r="D20" s="153"/>
      <c r="E20" s="283">
        <v>6135701</v>
      </c>
      <c r="F20" s="151">
        <f t="shared" si="1"/>
        <v>1.3333126894483889</v>
      </c>
      <c r="G20" s="153"/>
      <c r="H20" s="284">
        <v>25612.05</v>
      </c>
    </row>
    <row r="21" spans="1:8" ht="19.5" customHeight="1" x14ac:dyDescent="0.25">
      <c r="A21" s="29" t="s">
        <v>51</v>
      </c>
      <c r="B21" s="130">
        <v>210</v>
      </c>
      <c r="C21" s="151">
        <f t="shared" si="0"/>
        <v>4.4776119402985071</v>
      </c>
      <c r="D21" s="153"/>
      <c r="E21" s="283">
        <v>6117697</v>
      </c>
      <c r="F21" s="151">
        <f t="shared" si="1"/>
        <v>1.329400347295336</v>
      </c>
      <c r="G21" s="153"/>
      <c r="H21" s="284">
        <v>29144.23</v>
      </c>
    </row>
    <row r="22" spans="1:8" ht="19.5" customHeight="1" x14ac:dyDescent="0.25">
      <c r="A22" s="29" t="s">
        <v>52</v>
      </c>
      <c r="B22" s="130">
        <v>162</v>
      </c>
      <c r="C22" s="151">
        <f t="shared" si="0"/>
        <v>3.4541577825159915</v>
      </c>
      <c r="D22" s="153"/>
      <c r="E22" s="283">
        <v>5387071</v>
      </c>
      <c r="F22" s="151">
        <f t="shared" si="1"/>
        <v>1.1706323569644972</v>
      </c>
      <c r="G22" s="153"/>
      <c r="H22" s="284">
        <v>33188.160000000003</v>
      </c>
    </row>
    <row r="23" spans="1:8" ht="19.5" customHeight="1" x14ac:dyDescent="0.25">
      <c r="A23" s="29" t="s">
        <v>53</v>
      </c>
      <c r="B23" s="130">
        <v>193</v>
      </c>
      <c r="C23" s="151">
        <f t="shared" si="0"/>
        <v>4.1151385927505331</v>
      </c>
      <c r="D23" s="153"/>
      <c r="E23" s="283">
        <v>7171285</v>
      </c>
      <c r="F23" s="151">
        <f t="shared" si="1"/>
        <v>1.558349288883355</v>
      </c>
      <c r="G23" s="153"/>
      <c r="H23" s="284">
        <v>37489.82</v>
      </c>
    </row>
    <row r="24" spans="1:8" ht="19.5" customHeight="1" x14ac:dyDescent="0.25">
      <c r="A24" s="29" t="s">
        <v>67</v>
      </c>
      <c r="B24" s="130">
        <v>574</v>
      </c>
      <c r="C24" s="151">
        <f t="shared" si="0"/>
        <v>12.238805970149254</v>
      </c>
      <c r="D24" s="153"/>
      <c r="E24" s="283">
        <v>27783574</v>
      </c>
      <c r="F24" s="151">
        <f t="shared" si="1"/>
        <v>6.0374832105456786</v>
      </c>
      <c r="G24" s="153"/>
      <c r="H24" s="284">
        <v>48649.01</v>
      </c>
    </row>
    <row r="25" spans="1:8" ht="19.5" customHeight="1" x14ac:dyDescent="0.25">
      <c r="A25" s="29" t="s">
        <v>68</v>
      </c>
      <c r="B25" s="138">
        <v>341</v>
      </c>
      <c r="C25" s="151">
        <f t="shared" ref="C25:C30" si="2">(B25/B$32)*100</f>
        <v>7.2707889125799579</v>
      </c>
      <c r="D25" s="153"/>
      <c r="E25" s="283">
        <v>23240911</v>
      </c>
      <c r="F25" s="151">
        <f t="shared" ref="F25:F30" si="3">(E25/E$32)*100</f>
        <v>5.0503441335620245</v>
      </c>
      <c r="G25" s="153"/>
      <c r="H25" s="284">
        <v>67861.009999999995</v>
      </c>
    </row>
    <row r="26" spans="1:8" ht="19.5" customHeight="1" x14ac:dyDescent="0.25">
      <c r="A26" s="29" t="s">
        <v>54</v>
      </c>
      <c r="B26" s="130">
        <v>505</v>
      </c>
      <c r="C26" s="151">
        <f t="shared" si="2"/>
        <v>10.767590618336886</v>
      </c>
      <c r="D26" s="153"/>
      <c r="E26" s="283">
        <v>48540154</v>
      </c>
      <c r="F26" s="151">
        <f t="shared" si="3"/>
        <v>10.547972151181906</v>
      </c>
      <c r="G26" s="153"/>
      <c r="H26" s="284">
        <v>97225.25</v>
      </c>
    </row>
    <row r="27" spans="1:8" ht="19.5" customHeight="1" x14ac:dyDescent="0.25">
      <c r="A27" s="29" t="s">
        <v>55</v>
      </c>
      <c r="B27" s="138">
        <v>194</v>
      </c>
      <c r="C27" s="151">
        <f t="shared" si="2"/>
        <v>4.136460554371002</v>
      </c>
      <c r="D27" s="153"/>
      <c r="E27" s="283">
        <v>26086783</v>
      </c>
      <c r="F27" s="151">
        <f t="shared" si="3"/>
        <v>5.6687636507689199</v>
      </c>
      <c r="G27" s="153"/>
      <c r="H27" s="284">
        <v>132883.59</v>
      </c>
    </row>
    <row r="28" spans="1:8" ht="19.5" customHeight="1" x14ac:dyDescent="0.25">
      <c r="A28" s="29" t="s">
        <v>56</v>
      </c>
      <c r="B28" s="130">
        <v>100</v>
      </c>
      <c r="C28" s="151">
        <f t="shared" si="2"/>
        <v>2.1321961620469083</v>
      </c>
      <c r="D28" s="153"/>
      <c r="E28" s="283">
        <v>17351450</v>
      </c>
      <c r="F28" s="151">
        <f t="shared" si="3"/>
        <v>3.7705403938896707</v>
      </c>
      <c r="G28" s="153"/>
      <c r="H28" s="284">
        <v>172314.5</v>
      </c>
    </row>
    <row r="29" spans="1:8" ht="19.5" customHeight="1" x14ac:dyDescent="0.25">
      <c r="A29" s="29" t="s">
        <v>58</v>
      </c>
      <c r="B29" s="138">
        <v>317</v>
      </c>
      <c r="C29" s="151">
        <f t="shared" si="2"/>
        <v>6.7590618336886994</v>
      </c>
      <c r="D29" s="153"/>
      <c r="E29" s="283">
        <v>81967259</v>
      </c>
      <c r="F29" s="151">
        <f t="shared" si="3"/>
        <v>17.811817515880037</v>
      </c>
      <c r="G29" s="153"/>
      <c r="H29" s="284">
        <v>236166.41</v>
      </c>
    </row>
    <row r="30" spans="1:8" ht="19.5" customHeight="1" x14ac:dyDescent="0.25">
      <c r="A30" s="29" t="s">
        <v>165</v>
      </c>
      <c r="B30" s="138">
        <v>215</v>
      </c>
      <c r="C30" s="151">
        <f t="shared" si="2"/>
        <v>4.5842217484008536</v>
      </c>
      <c r="D30" s="153"/>
      <c r="E30" s="283">
        <v>189962377</v>
      </c>
      <c r="F30" s="151">
        <f t="shared" si="3"/>
        <v>41.279594258566185</v>
      </c>
      <c r="G30" s="153"/>
      <c r="H30" s="284">
        <v>679173.77</v>
      </c>
    </row>
    <row r="31" spans="1:8" ht="15" x14ac:dyDescent="0.25">
      <c r="A31" s="29"/>
      <c r="B31" s="138"/>
      <c r="C31" s="155"/>
      <c r="D31" s="156"/>
      <c r="E31" s="157"/>
      <c r="F31" s="155"/>
      <c r="G31" s="156"/>
      <c r="H31" s="171"/>
    </row>
    <row r="32" spans="1:8" ht="15" x14ac:dyDescent="0.25">
      <c r="A32" s="83" t="s">
        <v>0</v>
      </c>
      <c r="B32" s="159">
        <f>SUM(B11:B30)</f>
        <v>4690</v>
      </c>
      <c r="C32" s="160">
        <f>SUM(C11:C30)</f>
        <v>100</v>
      </c>
      <c r="D32" s="162" t="s">
        <v>11</v>
      </c>
      <c r="E32" s="163">
        <f>SUM(E11:E30)</f>
        <v>460184700</v>
      </c>
      <c r="F32" s="160">
        <f>SUM(F11:F30)</f>
        <v>100</v>
      </c>
      <c r="G32" s="162" t="s">
        <v>11</v>
      </c>
      <c r="H32" s="172">
        <v>37378.699999999997</v>
      </c>
    </row>
    <row r="33" spans="1:8" ht="15" x14ac:dyDescent="0.25">
      <c r="A33" s="173"/>
      <c r="B33" s="174"/>
      <c r="C33" s="175"/>
      <c r="D33" s="176"/>
      <c r="E33" s="177"/>
      <c r="F33" s="175"/>
      <c r="G33" s="176"/>
      <c r="H33" s="178"/>
    </row>
    <row r="34" spans="1:8" ht="15" x14ac:dyDescent="0.25">
      <c r="A34" s="334" t="s">
        <v>206</v>
      </c>
      <c r="B34" s="174"/>
      <c r="C34" s="175"/>
      <c r="D34" s="176"/>
      <c r="E34" s="177"/>
      <c r="F34" s="175"/>
      <c r="G34" s="176"/>
      <c r="H34" s="178"/>
    </row>
    <row r="35" spans="1:8" x14ac:dyDescent="0.2">
      <c r="A35" s="334" t="s">
        <v>205</v>
      </c>
    </row>
  </sheetData>
  <mergeCells count="6">
    <mergeCell ref="H8:H9"/>
    <mergeCell ref="A1:H1"/>
    <mergeCell ref="A2:H2"/>
    <mergeCell ref="A4:H4"/>
    <mergeCell ref="A5:H5"/>
    <mergeCell ref="A6:H6"/>
  </mergeCells>
  <printOptions horizontalCentered="1"/>
  <pageMargins left="0.7" right="0.7" top="0.75" bottom="0.75" header="0.3" footer="0.3"/>
  <pageSetup scale="99" orientation="portrait" horizontalDpi="4294967295" vertic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FFC000"/>
    <pageSetUpPr fitToPage="1"/>
  </sheetPr>
  <dimension ref="A1:H60"/>
  <sheetViews>
    <sheetView showGridLines="0" zoomScaleNormal="100" workbookViewId="0">
      <selection sqref="A1:H1"/>
    </sheetView>
  </sheetViews>
  <sheetFormatPr defaultRowHeight="15" x14ac:dyDescent="0.25"/>
  <cols>
    <col min="1" max="1" width="30.42578125" style="1" customWidth="1"/>
    <col min="2" max="2" width="14.140625" style="1" customWidth="1"/>
    <col min="3" max="3" width="7.42578125" style="1" customWidth="1"/>
    <col min="4" max="4" width="2.28515625" style="1" customWidth="1"/>
    <col min="5" max="5" width="14.5703125" style="1" customWidth="1"/>
    <col min="6" max="6" width="6.42578125" style="1" customWidth="1"/>
    <col min="7" max="7" width="2.28515625" style="1" customWidth="1"/>
    <col min="8" max="8" width="14.85546875" style="1" customWidth="1"/>
    <col min="9" max="16384" width="9.140625" style="1"/>
  </cols>
  <sheetData>
    <row r="1" spans="1:8" ht="18" x14ac:dyDescent="0.25">
      <c r="A1" s="342" t="s">
        <v>8</v>
      </c>
      <c r="B1" s="342"/>
      <c r="C1" s="342"/>
      <c r="D1" s="342"/>
      <c r="E1" s="342"/>
      <c r="F1" s="342"/>
      <c r="G1" s="342"/>
      <c r="H1" s="342"/>
    </row>
    <row r="2" spans="1:8" ht="18" x14ac:dyDescent="0.25">
      <c r="A2" s="342" t="s">
        <v>207</v>
      </c>
      <c r="B2" s="342"/>
      <c r="C2" s="342"/>
      <c r="D2" s="342"/>
      <c r="E2" s="342"/>
      <c r="F2" s="342"/>
      <c r="G2" s="342"/>
      <c r="H2" s="342"/>
    </row>
    <row r="3" spans="1:8" x14ac:dyDescent="0.25">
      <c r="A3" s="56"/>
      <c r="B3" s="56"/>
      <c r="C3" s="56"/>
      <c r="D3" s="56"/>
      <c r="E3" s="56"/>
      <c r="F3" s="56"/>
    </row>
    <row r="4" spans="1:8" ht="18" x14ac:dyDescent="0.25">
      <c r="A4" s="342" t="s">
        <v>103</v>
      </c>
      <c r="B4" s="342"/>
      <c r="C4" s="342"/>
      <c r="D4" s="342"/>
      <c r="E4" s="342"/>
      <c r="F4" s="342"/>
      <c r="G4" s="342"/>
      <c r="H4" s="342"/>
    </row>
    <row r="5" spans="1:8" ht="18" customHeight="1" x14ac:dyDescent="0.25">
      <c r="A5" s="342" t="s">
        <v>132</v>
      </c>
      <c r="B5" s="342"/>
      <c r="C5" s="342"/>
      <c r="D5" s="342"/>
      <c r="E5" s="342"/>
      <c r="F5" s="342"/>
      <c r="G5" s="342"/>
      <c r="H5" s="342"/>
    </row>
    <row r="6" spans="1:8" ht="15.75" customHeight="1" x14ac:dyDescent="0.25">
      <c r="A6" s="343"/>
      <c r="B6" s="343"/>
      <c r="C6" s="343"/>
      <c r="D6" s="343"/>
      <c r="E6" s="343"/>
      <c r="F6" s="343"/>
      <c r="G6" s="343"/>
    </row>
    <row r="7" spans="1:8" ht="30" customHeight="1" x14ac:dyDescent="0.25">
      <c r="A7" s="198"/>
      <c r="B7" s="199"/>
      <c r="C7" s="200" t="s">
        <v>137</v>
      </c>
      <c r="D7" s="200"/>
      <c r="E7" s="201" t="s">
        <v>10</v>
      </c>
      <c r="F7" s="200" t="s">
        <v>137</v>
      </c>
      <c r="G7" s="202"/>
      <c r="H7" s="203" t="s">
        <v>155</v>
      </c>
    </row>
    <row r="8" spans="1:8" ht="15.75" customHeight="1" x14ac:dyDescent="0.25">
      <c r="A8" s="195" t="s">
        <v>63</v>
      </c>
      <c r="B8" s="7" t="s">
        <v>62</v>
      </c>
      <c r="C8" s="196" t="s">
        <v>97</v>
      </c>
      <c r="D8" s="8"/>
      <c r="E8" s="204" t="s">
        <v>64</v>
      </c>
      <c r="F8" s="196" t="s">
        <v>97</v>
      </c>
      <c r="G8" s="197"/>
      <c r="H8" s="78" t="s">
        <v>10</v>
      </c>
    </row>
    <row r="9" spans="1:8" ht="15.75" customHeight="1" x14ac:dyDescent="0.25">
      <c r="A9" s="9"/>
      <c r="B9" s="10"/>
      <c r="C9" s="11"/>
      <c r="D9" s="11"/>
      <c r="E9" s="10"/>
      <c r="F9" s="11"/>
      <c r="G9" s="12"/>
      <c r="H9" s="68"/>
    </row>
    <row r="10" spans="1:8" s="55" customFormat="1" x14ac:dyDescent="0.25">
      <c r="A10" s="38" t="s">
        <v>1</v>
      </c>
      <c r="B10" s="39">
        <f>SUM(B11:B15)</f>
        <v>2382</v>
      </c>
      <c r="C10" s="40">
        <f t="shared" ref="C10:C15" si="0">(B10/B$57)*100</f>
        <v>21.21293080416778</v>
      </c>
      <c r="D10" s="40" t="s">
        <v>11</v>
      </c>
      <c r="E10" s="41">
        <f>SUM(E11:E15)</f>
        <v>232352220</v>
      </c>
      <c r="F10" s="40">
        <f t="shared" ref="F10:F15" si="1">(E10/E$57)*100</f>
        <v>27.266550231531987</v>
      </c>
      <c r="G10" s="42" t="s">
        <v>11</v>
      </c>
      <c r="H10" s="73">
        <v>41640.83</v>
      </c>
    </row>
    <row r="11" spans="1:8" s="55" customFormat="1" x14ac:dyDescent="0.25">
      <c r="A11" s="43" t="s">
        <v>202</v>
      </c>
      <c r="B11" s="44">
        <v>698</v>
      </c>
      <c r="C11" s="45">
        <f t="shared" si="0"/>
        <v>6.2160477335470654</v>
      </c>
      <c r="D11" s="45"/>
      <c r="E11" s="46">
        <v>73290456</v>
      </c>
      <c r="F11" s="45">
        <f t="shared" si="1"/>
        <v>8.6006404415498388</v>
      </c>
      <c r="G11" s="47"/>
      <c r="H11" s="70">
        <v>65876.850000000006</v>
      </c>
    </row>
    <row r="12" spans="1:8" s="55" customFormat="1" x14ac:dyDescent="0.25">
      <c r="A12" s="43" t="s">
        <v>203</v>
      </c>
      <c r="B12" s="44">
        <v>77</v>
      </c>
      <c r="C12" s="45">
        <f t="shared" si="0"/>
        <v>0.68572446344287108</v>
      </c>
      <c r="D12" s="45"/>
      <c r="E12" s="46">
        <v>5897412</v>
      </c>
      <c r="F12" s="45">
        <f t="shared" si="1"/>
        <v>0.69206173512798597</v>
      </c>
      <c r="G12" s="47"/>
      <c r="H12" s="70">
        <v>29981.95</v>
      </c>
    </row>
    <row r="13" spans="1:8" s="55" customFormat="1" x14ac:dyDescent="0.25">
      <c r="A13" s="43" t="s">
        <v>12</v>
      </c>
      <c r="B13" s="44">
        <v>50</v>
      </c>
      <c r="C13" s="45">
        <f t="shared" si="0"/>
        <v>0.44527562561225403</v>
      </c>
      <c r="D13" s="45"/>
      <c r="E13" s="46">
        <v>2596300</v>
      </c>
      <c r="F13" s="45">
        <f t="shared" si="1"/>
        <v>0.30467599735490586</v>
      </c>
      <c r="G13" s="47"/>
      <c r="H13" s="70">
        <v>36053.949999999997</v>
      </c>
    </row>
    <row r="14" spans="1:8" s="55" customFormat="1" x14ac:dyDescent="0.25">
      <c r="A14" s="43" t="s">
        <v>13</v>
      </c>
      <c r="B14" s="44">
        <v>190</v>
      </c>
      <c r="C14" s="45">
        <f t="shared" si="0"/>
        <v>1.6920473773265652</v>
      </c>
      <c r="D14" s="45"/>
      <c r="E14" s="46">
        <v>18848618</v>
      </c>
      <c r="F14" s="45">
        <f t="shared" si="1"/>
        <v>2.2118867187580906</v>
      </c>
      <c r="G14" s="47"/>
      <c r="H14" s="70">
        <v>40377.919999999998</v>
      </c>
    </row>
    <row r="15" spans="1:8" s="55" customFormat="1" ht="14.45" customHeight="1" x14ac:dyDescent="0.25">
      <c r="A15" s="43" t="s">
        <v>14</v>
      </c>
      <c r="B15" s="44">
        <v>1367</v>
      </c>
      <c r="C15" s="45">
        <f t="shared" si="0"/>
        <v>12.173835604239024</v>
      </c>
      <c r="D15" s="45"/>
      <c r="E15" s="46">
        <v>131719434</v>
      </c>
      <c r="F15" s="45">
        <f t="shared" si="1"/>
        <v>15.457285338741169</v>
      </c>
      <c r="G15" s="47"/>
      <c r="H15" s="70">
        <v>34001.18</v>
      </c>
    </row>
    <row r="16" spans="1:8" s="55" customFormat="1" x14ac:dyDescent="0.25">
      <c r="A16" s="38"/>
      <c r="B16" s="44"/>
      <c r="C16" s="45"/>
      <c r="D16" s="45"/>
      <c r="E16" s="46"/>
      <c r="F16" s="48"/>
      <c r="G16" s="47"/>
      <c r="H16" s="71"/>
    </row>
    <row r="17" spans="1:8" s="55" customFormat="1" x14ac:dyDescent="0.25">
      <c r="A17" s="38" t="s">
        <v>2</v>
      </c>
      <c r="B17" s="39">
        <v>479</v>
      </c>
      <c r="C17" s="40">
        <f>(B17/B$57)*100</f>
        <v>4.2657404933653931</v>
      </c>
      <c r="D17" s="40"/>
      <c r="E17" s="49">
        <v>38234121</v>
      </c>
      <c r="F17" s="40">
        <f>(E17/E$57)*100</f>
        <v>4.4867769320429653</v>
      </c>
      <c r="G17" s="47"/>
      <c r="H17" s="72">
        <v>37076.6</v>
      </c>
    </row>
    <row r="18" spans="1:8" s="55" customFormat="1" x14ac:dyDescent="0.25">
      <c r="A18" s="38"/>
      <c r="B18" s="50"/>
      <c r="C18" s="45"/>
      <c r="D18" s="45"/>
      <c r="E18" s="46"/>
      <c r="F18" s="48"/>
      <c r="G18" s="47"/>
      <c r="H18" s="71"/>
    </row>
    <row r="19" spans="1:8" s="55" customFormat="1" x14ac:dyDescent="0.25">
      <c r="A19" s="38" t="s">
        <v>3</v>
      </c>
      <c r="B19" s="39">
        <f>SUM(B20:B33)</f>
        <v>4205</v>
      </c>
      <c r="C19" s="40">
        <f t="shared" ref="C19:C33" si="2">(B19/B$57)*100</f>
        <v>37.447680113990565</v>
      </c>
      <c r="D19" s="40"/>
      <c r="E19" s="49">
        <f>SUM(E20:E33)</f>
        <v>260195865</v>
      </c>
      <c r="F19" s="40">
        <f t="shared" ref="F19:F33" si="3">(E19/E$57)*100</f>
        <v>30.534004035164443</v>
      </c>
      <c r="G19" s="47"/>
      <c r="H19" s="72">
        <v>22187.08</v>
      </c>
    </row>
    <row r="20" spans="1:8" s="55" customFormat="1" ht="14.45" customHeight="1" x14ac:dyDescent="0.25">
      <c r="A20" s="43" t="s">
        <v>15</v>
      </c>
      <c r="B20" s="64">
        <v>610</v>
      </c>
      <c r="C20" s="45">
        <f t="shared" si="2"/>
        <v>5.4323626324694985</v>
      </c>
      <c r="D20" s="45"/>
      <c r="E20" s="46">
        <v>90329008</v>
      </c>
      <c r="F20" s="45">
        <f t="shared" si="3"/>
        <v>10.600115781103597</v>
      </c>
      <c r="G20" s="47"/>
      <c r="H20" s="70">
        <v>36697.730000000003</v>
      </c>
    </row>
    <row r="21" spans="1:8" s="55" customFormat="1" ht="14.45" customHeight="1" x14ac:dyDescent="0.25">
      <c r="A21" s="43" t="s">
        <v>16</v>
      </c>
      <c r="B21" s="64">
        <v>137</v>
      </c>
      <c r="C21" s="45">
        <f t="shared" si="2"/>
        <v>1.220055214177576</v>
      </c>
      <c r="D21" s="45"/>
      <c r="E21" s="46">
        <v>18582713</v>
      </c>
      <c r="F21" s="45">
        <f t="shared" si="3"/>
        <v>2.1806827473076975</v>
      </c>
      <c r="G21" s="47"/>
      <c r="H21" s="70">
        <v>23606.15</v>
      </c>
    </row>
    <row r="22" spans="1:8" s="55" customFormat="1" ht="14.45" customHeight="1" x14ac:dyDescent="0.25">
      <c r="A22" s="43" t="s">
        <v>17</v>
      </c>
      <c r="B22" s="64">
        <v>63</v>
      </c>
      <c r="C22" s="45">
        <f t="shared" si="2"/>
        <v>0.56104728827144001</v>
      </c>
      <c r="D22" s="45"/>
      <c r="E22" s="46">
        <v>3147513</v>
      </c>
      <c r="F22" s="45">
        <f t="shared" si="3"/>
        <v>0.36936088374322373</v>
      </c>
      <c r="G22" s="47"/>
      <c r="H22" s="70">
        <v>27341.81</v>
      </c>
    </row>
    <row r="23" spans="1:8" s="55" customFormat="1" x14ac:dyDescent="0.25">
      <c r="A23" s="43" t="s">
        <v>112</v>
      </c>
      <c r="B23" s="66">
        <v>1449</v>
      </c>
      <c r="C23" s="45">
        <f t="shared" si="2"/>
        <v>12.904087630243122</v>
      </c>
      <c r="D23" s="45"/>
      <c r="E23" s="46">
        <v>88666662</v>
      </c>
      <c r="F23" s="45">
        <f t="shared" si="3"/>
        <v>10.405039354843559</v>
      </c>
      <c r="G23" s="47"/>
      <c r="H23" s="70">
        <v>26350.080000000002</v>
      </c>
    </row>
    <row r="24" spans="1:8" s="55" customFormat="1" x14ac:dyDescent="0.25">
      <c r="A24" s="43" t="s">
        <v>65</v>
      </c>
      <c r="B24" s="66">
        <v>20</v>
      </c>
      <c r="C24" s="45">
        <f t="shared" si="2"/>
        <v>0.1781102502449016</v>
      </c>
      <c r="D24" s="45"/>
      <c r="E24" s="46">
        <v>1483380</v>
      </c>
      <c r="F24" s="45">
        <f t="shared" si="3"/>
        <v>0.17407475290078969</v>
      </c>
      <c r="G24" s="47"/>
      <c r="H24" s="70">
        <v>41460.94</v>
      </c>
    </row>
    <row r="25" spans="1:8" s="55" customFormat="1" x14ac:dyDescent="0.25">
      <c r="A25" s="43" t="s">
        <v>18</v>
      </c>
      <c r="B25" s="64">
        <v>108</v>
      </c>
      <c r="C25" s="45">
        <f t="shared" si="2"/>
        <v>0.96179535132246852</v>
      </c>
      <c r="D25" s="45"/>
      <c r="E25" s="46">
        <v>3538996</v>
      </c>
      <c r="F25" s="45">
        <f t="shared" si="3"/>
        <v>0.41530144279745118</v>
      </c>
      <c r="G25" s="47"/>
      <c r="H25" s="70">
        <v>18564.22</v>
      </c>
    </row>
    <row r="26" spans="1:8" s="55" customFormat="1" x14ac:dyDescent="0.25">
      <c r="A26" s="43" t="s">
        <v>19</v>
      </c>
      <c r="B26" s="66">
        <v>712</v>
      </c>
      <c r="C26" s="45">
        <f t="shared" si="2"/>
        <v>6.3407249087184967</v>
      </c>
      <c r="D26" s="45"/>
      <c r="E26" s="46">
        <v>12156590</v>
      </c>
      <c r="F26" s="45">
        <f t="shared" si="3"/>
        <v>1.4265767371585236</v>
      </c>
      <c r="G26" s="47"/>
      <c r="H26" s="70">
        <v>14562.35</v>
      </c>
    </row>
    <row r="27" spans="1:8" s="55" customFormat="1" ht="15.75" customHeight="1" x14ac:dyDescent="0.25">
      <c r="A27" s="43" t="s">
        <v>20</v>
      </c>
      <c r="B27" s="64">
        <v>109</v>
      </c>
      <c r="C27" s="45">
        <f t="shared" si="2"/>
        <v>0.97070086383471366</v>
      </c>
      <c r="D27" s="45"/>
      <c r="E27" s="46">
        <v>7005408</v>
      </c>
      <c r="F27" s="45">
        <f t="shared" si="3"/>
        <v>0.82208514781729247</v>
      </c>
      <c r="G27" s="47"/>
      <c r="H27" s="70">
        <v>25149.79</v>
      </c>
    </row>
    <row r="28" spans="1:8" s="55" customFormat="1" x14ac:dyDescent="0.25">
      <c r="A28" s="43" t="s">
        <v>40</v>
      </c>
      <c r="B28" s="64">
        <v>195</v>
      </c>
      <c r="C28" s="45">
        <f t="shared" si="2"/>
        <v>1.7365749398877905</v>
      </c>
      <c r="D28" s="45"/>
      <c r="E28" s="46">
        <v>10833510</v>
      </c>
      <c r="F28" s="45">
        <f t="shared" si="3"/>
        <v>1.2713132011340547</v>
      </c>
      <c r="G28" s="47"/>
      <c r="H28" s="70">
        <v>27594.1</v>
      </c>
    </row>
    <row r="29" spans="1:8" s="55" customFormat="1" x14ac:dyDescent="0.25">
      <c r="A29" s="43" t="s">
        <v>21</v>
      </c>
      <c r="B29" s="64">
        <v>107</v>
      </c>
      <c r="C29" s="45">
        <f t="shared" si="2"/>
        <v>0.95288983881022349</v>
      </c>
      <c r="D29" s="45"/>
      <c r="E29" s="46">
        <v>4746710</v>
      </c>
      <c r="F29" s="45">
        <f t="shared" si="3"/>
        <v>0.55702677017467361</v>
      </c>
      <c r="G29" s="47"/>
      <c r="H29" s="70">
        <v>25654.26</v>
      </c>
    </row>
    <row r="30" spans="1:8" s="55" customFormat="1" ht="14.45" customHeight="1" x14ac:dyDescent="0.25">
      <c r="A30" s="43" t="s">
        <v>22</v>
      </c>
      <c r="B30" s="64">
        <v>203</v>
      </c>
      <c r="C30" s="45">
        <f t="shared" si="2"/>
        <v>1.8078190399857512</v>
      </c>
      <c r="D30" s="45"/>
      <c r="E30" s="46">
        <v>5455176</v>
      </c>
      <c r="F30" s="45">
        <f t="shared" si="3"/>
        <v>0.64016530776356584</v>
      </c>
      <c r="G30" s="47"/>
      <c r="H30" s="70">
        <v>16584.82</v>
      </c>
    </row>
    <row r="31" spans="1:8" s="55" customFormat="1" x14ac:dyDescent="0.25">
      <c r="A31" s="43" t="s">
        <v>23</v>
      </c>
      <c r="B31" s="64">
        <v>336</v>
      </c>
      <c r="C31" s="45">
        <f t="shared" si="2"/>
        <v>2.9922522041143469</v>
      </c>
      <c r="D31" s="45"/>
      <c r="E31" s="46">
        <v>7547359</v>
      </c>
      <c r="F31" s="45">
        <f t="shared" si="3"/>
        <v>0.88568313781940633</v>
      </c>
      <c r="G31" s="47"/>
      <c r="H31" s="70">
        <v>18331.82</v>
      </c>
    </row>
    <row r="32" spans="1:8" s="55" customFormat="1" x14ac:dyDescent="0.25">
      <c r="A32" s="43" t="s">
        <v>41</v>
      </c>
      <c r="B32" s="64">
        <v>98</v>
      </c>
      <c r="C32" s="45">
        <f t="shared" si="2"/>
        <v>0.8727402262000179</v>
      </c>
      <c r="D32" s="45"/>
      <c r="E32" s="46">
        <v>2860911</v>
      </c>
      <c r="F32" s="45">
        <f t="shared" si="3"/>
        <v>0.33572811780942918</v>
      </c>
      <c r="G32" s="47"/>
      <c r="H32" s="70">
        <v>15479.1</v>
      </c>
    </row>
    <row r="33" spans="1:8" s="55" customFormat="1" x14ac:dyDescent="0.25">
      <c r="A33" s="43" t="s">
        <v>42</v>
      </c>
      <c r="B33" s="64">
        <v>58</v>
      </c>
      <c r="C33" s="45">
        <f t="shared" si="2"/>
        <v>0.51651972571021454</v>
      </c>
      <c r="D33" s="45"/>
      <c r="E33" s="46">
        <v>3841929</v>
      </c>
      <c r="F33" s="45">
        <f t="shared" si="3"/>
        <v>0.45085065279117825</v>
      </c>
      <c r="G33" s="47"/>
      <c r="H33" s="166">
        <v>30196.94</v>
      </c>
    </row>
    <row r="34" spans="1:8" s="55" customFormat="1" x14ac:dyDescent="0.25">
      <c r="A34" s="38"/>
      <c r="B34" s="44"/>
      <c r="C34" s="45"/>
      <c r="D34" s="45"/>
      <c r="E34" s="46"/>
      <c r="F34" s="48"/>
      <c r="G34" s="47"/>
      <c r="H34" s="71"/>
    </row>
    <row r="35" spans="1:8" s="55" customFormat="1" x14ac:dyDescent="0.25">
      <c r="A35" s="38" t="s">
        <v>4</v>
      </c>
      <c r="B35" s="39">
        <f>SUM(B36:B39)</f>
        <v>890</v>
      </c>
      <c r="C35" s="40">
        <f>(B35/B$57)*100</f>
        <v>7.9259061358981215</v>
      </c>
      <c r="D35" s="40"/>
      <c r="E35" s="49">
        <f>SUM(E36:E39)</f>
        <v>94931814</v>
      </c>
      <c r="F35" s="40">
        <f>(E35/E$57)*100</f>
        <v>11.140255406216699</v>
      </c>
      <c r="G35" s="47"/>
      <c r="H35" s="72">
        <v>37853.760000000002</v>
      </c>
    </row>
    <row r="36" spans="1:8" s="55" customFormat="1" x14ac:dyDescent="0.25">
      <c r="A36" s="43" t="s">
        <v>24</v>
      </c>
      <c r="B36" s="50">
        <v>305</v>
      </c>
      <c r="C36" s="45">
        <f>(B36/B$57)*100</f>
        <v>2.7161813162347492</v>
      </c>
      <c r="D36" s="45"/>
      <c r="E36" s="46">
        <v>33646949</v>
      </c>
      <c r="F36" s="45">
        <f>(E36/E$57)*100</f>
        <v>3.9484719579881573</v>
      </c>
      <c r="G36" s="47"/>
      <c r="H36" s="70">
        <v>51776.06</v>
      </c>
    </row>
    <row r="37" spans="1:8" s="55" customFormat="1" x14ac:dyDescent="0.25">
      <c r="A37" s="43" t="s">
        <v>25</v>
      </c>
      <c r="B37" s="50">
        <v>251</v>
      </c>
      <c r="C37" s="45">
        <f>(B37/B$57)*100</f>
        <v>2.235283640573515</v>
      </c>
      <c r="D37" s="45"/>
      <c r="E37" s="46">
        <v>34132025</v>
      </c>
      <c r="F37" s="45">
        <f>(E37/E$57)*100</f>
        <v>4.005395662526511</v>
      </c>
      <c r="G37" s="47"/>
      <c r="H37" s="70">
        <v>32968.81</v>
      </c>
    </row>
    <row r="38" spans="1:8" s="55" customFormat="1" x14ac:dyDescent="0.25">
      <c r="A38" s="43" t="s">
        <v>26</v>
      </c>
      <c r="B38" s="50">
        <v>154</v>
      </c>
      <c r="C38" s="45">
        <f>(B38/B$57)*100</f>
        <v>1.3714489268857422</v>
      </c>
      <c r="D38" s="45"/>
      <c r="E38" s="46">
        <v>12162752</v>
      </c>
      <c r="F38" s="45">
        <f>(E38/E$57)*100</f>
        <v>1.4272998483150545</v>
      </c>
      <c r="G38" s="47"/>
      <c r="H38" s="70">
        <v>21749.84</v>
      </c>
    </row>
    <row r="39" spans="1:8" s="55" customFormat="1" ht="14.45" customHeight="1" x14ac:dyDescent="0.25">
      <c r="A39" s="43" t="s">
        <v>27</v>
      </c>
      <c r="B39" s="50">
        <v>180</v>
      </c>
      <c r="C39" s="45">
        <f>(B39/B$57)*100</f>
        <v>1.6029922522041145</v>
      </c>
      <c r="D39" s="45"/>
      <c r="E39" s="46">
        <v>14990088</v>
      </c>
      <c r="F39" s="45">
        <f>(E39/E$57)*100</f>
        <v>1.7590879373869761</v>
      </c>
      <c r="G39" s="47"/>
      <c r="H39" s="70">
        <v>29794.61</v>
      </c>
    </row>
    <row r="40" spans="1:8" s="55" customFormat="1" x14ac:dyDescent="0.25">
      <c r="A40" s="38"/>
      <c r="B40" s="50"/>
      <c r="C40" s="45"/>
      <c r="D40" s="45"/>
      <c r="E40" s="46"/>
      <c r="F40" s="48"/>
      <c r="G40" s="47"/>
      <c r="H40" s="71"/>
    </row>
    <row r="41" spans="1:8" s="55" customFormat="1" x14ac:dyDescent="0.25">
      <c r="A41" s="38" t="s">
        <v>5</v>
      </c>
      <c r="B41" s="39">
        <f>SUM(B42:B44)</f>
        <v>2545</v>
      </c>
      <c r="C41" s="40">
        <f>(B41/B$57)*100</f>
        <v>22.664529343663727</v>
      </c>
      <c r="D41" s="40"/>
      <c r="E41" s="49">
        <f>SUM(E42:E44)</f>
        <v>183305155</v>
      </c>
      <c r="F41" s="40">
        <f>(E41/E$57)*100</f>
        <v>21.510873519978666</v>
      </c>
      <c r="G41" s="47"/>
      <c r="H41" s="72">
        <v>29027.09</v>
      </c>
    </row>
    <row r="42" spans="1:8" s="55" customFormat="1" x14ac:dyDescent="0.25">
      <c r="A42" s="43" t="s">
        <v>28</v>
      </c>
      <c r="B42" s="44">
        <v>336</v>
      </c>
      <c r="C42" s="45">
        <f>(B42/B$57)*100</f>
        <v>2.9922522041143469</v>
      </c>
      <c r="D42" s="45"/>
      <c r="E42" s="46">
        <v>15171780</v>
      </c>
      <c r="F42" s="45">
        <f>(E42/E$57)*100</f>
        <v>1.7804095070481893</v>
      </c>
      <c r="G42" s="47"/>
      <c r="H42" s="70">
        <v>19258.439999999999</v>
      </c>
    </row>
    <row r="43" spans="1:8" s="55" customFormat="1" x14ac:dyDescent="0.25">
      <c r="A43" s="43" t="s">
        <v>29</v>
      </c>
      <c r="B43" s="44">
        <v>440</v>
      </c>
      <c r="C43" s="45">
        <f>(B43/B$57)*100</f>
        <v>3.9184255053878347</v>
      </c>
      <c r="D43" s="45"/>
      <c r="E43" s="46">
        <v>24575577</v>
      </c>
      <c r="F43" s="45">
        <f>(E43/E$57)*100</f>
        <v>2.8839457817075398</v>
      </c>
      <c r="G43" s="47"/>
      <c r="H43" s="70">
        <v>25562.35</v>
      </c>
    </row>
    <row r="44" spans="1:8" s="55" customFormat="1" x14ac:dyDescent="0.25">
      <c r="A44" s="43" t="s">
        <v>30</v>
      </c>
      <c r="B44" s="44">
        <v>1769</v>
      </c>
      <c r="C44" s="45">
        <f>(B44/B$57)*100</f>
        <v>15.753851634161546</v>
      </c>
      <c r="D44" s="45"/>
      <c r="E44" s="46">
        <v>143557798</v>
      </c>
      <c r="F44" s="45">
        <f>(E44/E$57)*100</f>
        <v>16.846518231222937</v>
      </c>
      <c r="G44" s="47"/>
      <c r="H44" s="70">
        <v>33975.39</v>
      </c>
    </row>
    <row r="45" spans="1:8" s="55" customFormat="1" x14ac:dyDescent="0.25">
      <c r="A45" s="38"/>
      <c r="B45" s="44"/>
      <c r="C45" s="45"/>
      <c r="D45" s="45"/>
      <c r="E45" s="46"/>
      <c r="F45" s="48"/>
      <c r="G45" s="47"/>
      <c r="H45" s="71"/>
    </row>
    <row r="46" spans="1:8" s="55" customFormat="1" x14ac:dyDescent="0.25">
      <c r="A46" s="38" t="s">
        <v>6</v>
      </c>
      <c r="B46" s="39">
        <f>SUM(B47:B50)</f>
        <v>439</v>
      </c>
      <c r="C46" s="40">
        <f>(B46/B$57)*100</f>
        <v>3.9095199928755902</v>
      </c>
      <c r="D46" s="40"/>
      <c r="E46" s="49">
        <f>SUM(E47:E50)</f>
        <v>34095709</v>
      </c>
      <c r="F46" s="40">
        <f>(E46/E$57)*100</f>
        <v>4.001133977235928</v>
      </c>
      <c r="G46" s="47"/>
      <c r="H46" s="72">
        <v>27321.33</v>
      </c>
    </row>
    <row r="47" spans="1:8" s="55" customFormat="1" x14ac:dyDescent="0.25">
      <c r="A47" s="43" t="s">
        <v>31</v>
      </c>
      <c r="B47" s="50">
        <v>149</v>
      </c>
      <c r="C47" s="45">
        <f>(B47/B$57)*100</f>
        <v>1.326921364324517</v>
      </c>
      <c r="D47" s="45"/>
      <c r="E47" s="46">
        <v>7096210</v>
      </c>
      <c r="F47" s="45">
        <f>(E47/E$57)*100</f>
        <v>0.83274076924463902</v>
      </c>
      <c r="G47" s="47"/>
      <c r="H47" s="70">
        <v>21450</v>
      </c>
    </row>
    <row r="48" spans="1:8" s="55" customFormat="1" x14ac:dyDescent="0.25">
      <c r="A48" s="43" t="s">
        <v>32</v>
      </c>
      <c r="B48" s="50">
        <v>34</v>
      </c>
      <c r="C48" s="45">
        <f>(B48/B$57)*100</f>
        <v>0.30278742541633269</v>
      </c>
      <c r="D48" s="45"/>
      <c r="E48" s="46">
        <v>2282609</v>
      </c>
      <c r="F48" s="45">
        <f>(E48/E$57)*100</f>
        <v>0.26786433526413911</v>
      </c>
      <c r="G48" s="47"/>
      <c r="H48" s="70">
        <v>22598.03</v>
      </c>
    </row>
    <row r="49" spans="1:8" s="55" customFormat="1" x14ac:dyDescent="0.25">
      <c r="A49" s="43" t="s">
        <v>33</v>
      </c>
      <c r="B49" s="50">
        <v>15</v>
      </c>
      <c r="C49" s="45">
        <f>(B49/B$57)*100</f>
        <v>0.13358268768367618</v>
      </c>
      <c r="D49" s="45"/>
      <c r="E49" s="46">
        <v>401833</v>
      </c>
      <c r="F49" s="45">
        <f>(E49/E$57)*100</f>
        <v>4.7155132321039128E-2</v>
      </c>
      <c r="G49" s="47"/>
      <c r="H49" s="70">
        <v>28372.5</v>
      </c>
    </row>
    <row r="50" spans="1:8" s="55" customFormat="1" x14ac:dyDescent="0.25">
      <c r="A50" s="43" t="s">
        <v>34</v>
      </c>
      <c r="B50" s="50">
        <v>241</v>
      </c>
      <c r="C50" s="45">
        <f>(B50/B$57)*100</f>
        <v>2.1462285154510643</v>
      </c>
      <c r="D50" s="45"/>
      <c r="E50" s="46">
        <v>24315057</v>
      </c>
      <c r="F50" s="45">
        <f>(E50/E$57)*100</f>
        <v>2.8533737404061106</v>
      </c>
      <c r="G50" s="47"/>
      <c r="H50" s="70">
        <v>32961.93</v>
      </c>
    </row>
    <row r="51" spans="1:8" s="55" customFormat="1" x14ac:dyDescent="0.25">
      <c r="A51" s="38"/>
      <c r="B51" s="50" t="s">
        <v>167</v>
      </c>
      <c r="C51" s="45"/>
      <c r="D51" s="45"/>
      <c r="E51" s="46"/>
      <c r="F51" s="48"/>
      <c r="G51" s="47"/>
      <c r="H51" s="71"/>
    </row>
    <row r="52" spans="1:8" s="55" customFormat="1" x14ac:dyDescent="0.25">
      <c r="A52" s="38" t="s">
        <v>7</v>
      </c>
      <c r="B52" s="39">
        <f>SUM(B53:B55)</f>
        <v>289</v>
      </c>
      <c r="C52" s="40">
        <f>(B52/B$57)*100</f>
        <v>2.5736931160388279</v>
      </c>
      <c r="D52" s="40"/>
      <c r="E52" s="49">
        <f>SUM(E53:E55)</f>
        <v>9036261</v>
      </c>
      <c r="F52" s="40">
        <f>(E52/E$57)*100</f>
        <v>1.0604058978293105</v>
      </c>
      <c r="G52" s="47"/>
      <c r="H52" s="72">
        <v>23124.73</v>
      </c>
    </row>
    <row r="53" spans="1:8" s="55" customFormat="1" x14ac:dyDescent="0.25">
      <c r="A53" s="43" t="s">
        <v>35</v>
      </c>
      <c r="B53" s="44">
        <v>76</v>
      </c>
      <c r="C53" s="45">
        <f>(B53/B$57)*100</f>
        <v>0.67681895093062605</v>
      </c>
      <c r="D53" s="45"/>
      <c r="E53" s="46">
        <v>2705519</v>
      </c>
      <c r="F53" s="45">
        <f>(E53/E$57)*100</f>
        <v>0.31749285509673286</v>
      </c>
      <c r="G53" s="47"/>
      <c r="H53" s="70">
        <v>23035.1</v>
      </c>
    </row>
    <row r="54" spans="1:8" s="55" customFormat="1" x14ac:dyDescent="0.25">
      <c r="A54" s="43" t="s">
        <v>36</v>
      </c>
      <c r="B54" s="44">
        <v>90</v>
      </c>
      <c r="C54" s="45">
        <f>(B54/B$57)*100</f>
        <v>0.80149612610205723</v>
      </c>
      <c r="D54" s="45"/>
      <c r="E54" s="46">
        <v>3807162</v>
      </c>
      <c r="F54" s="45">
        <f>(E54/E$57)*100</f>
        <v>0.44677074276535772</v>
      </c>
      <c r="G54" s="47"/>
      <c r="H54" s="70">
        <v>25820.91</v>
      </c>
    </row>
    <row r="55" spans="1:8" s="55" customFormat="1" x14ac:dyDescent="0.25">
      <c r="A55" s="43" t="s">
        <v>66</v>
      </c>
      <c r="B55" s="44">
        <v>123</v>
      </c>
      <c r="C55" s="45">
        <f>(B55/B$57)*100</f>
        <v>1.0953780390061447</v>
      </c>
      <c r="D55" s="45"/>
      <c r="E55" s="46">
        <v>2523580</v>
      </c>
      <c r="F55" s="45">
        <f>(E55/E$57)*100</f>
        <v>0.29614229996722002</v>
      </c>
      <c r="G55" s="47"/>
      <c r="H55" s="70">
        <v>16874.68</v>
      </c>
    </row>
    <row r="56" spans="1:8" s="55" customFormat="1" x14ac:dyDescent="0.25">
      <c r="A56" s="38"/>
      <c r="B56" s="44"/>
      <c r="C56" s="57"/>
      <c r="D56" s="57"/>
      <c r="E56" s="58"/>
      <c r="F56" s="57"/>
      <c r="G56" s="47"/>
      <c r="H56" s="69"/>
    </row>
    <row r="57" spans="1:8" s="55" customFormat="1" x14ac:dyDescent="0.25">
      <c r="A57" s="59" t="s">
        <v>0</v>
      </c>
      <c r="B57" s="60">
        <f>B10+B17+B19+B35+B41+B46+B52</f>
        <v>11229</v>
      </c>
      <c r="C57" s="61">
        <f>C10+C17+C19+C35+C41+C46+C52</f>
        <v>100</v>
      </c>
      <c r="D57" s="61" t="s">
        <v>11</v>
      </c>
      <c r="E57" s="62">
        <f>E10+E17+E19+E35+E41+E46+E52</f>
        <v>852151145</v>
      </c>
      <c r="F57" s="61">
        <f>F10+F17+F19+F35+F41+F46+F52</f>
        <v>99.999999999999986</v>
      </c>
      <c r="G57" s="63" t="s">
        <v>11</v>
      </c>
      <c r="H57" s="74">
        <v>28080</v>
      </c>
    </row>
    <row r="59" spans="1:8" x14ac:dyDescent="0.25">
      <c r="A59" s="80"/>
    </row>
    <row r="60" spans="1:8" x14ac:dyDescent="0.25">
      <c r="F60" s="65"/>
    </row>
  </sheetData>
  <mergeCells count="5">
    <mergeCell ref="A1:H1"/>
    <mergeCell ref="A2:H2"/>
    <mergeCell ref="A4:H4"/>
    <mergeCell ref="A5:H5"/>
    <mergeCell ref="A6:G6"/>
  </mergeCells>
  <printOptions horizontalCentered="1"/>
  <pageMargins left="0.7" right="0.7" top="0.75" bottom="0.75" header="0.3" footer="0.3"/>
  <pageSetup scale="80" orientation="portrait" horizontalDpi="4294967295" verticalDpi="4294967295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C000"/>
    <pageSetUpPr fitToPage="1"/>
  </sheetPr>
  <dimension ref="A1:G47"/>
  <sheetViews>
    <sheetView showGridLines="0" zoomScaleNormal="100" workbookViewId="0">
      <selection sqref="A1:G1"/>
    </sheetView>
  </sheetViews>
  <sheetFormatPr defaultRowHeight="15" x14ac:dyDescent="0.25"/>
  <cols>
    <col min="1" max="1" width="22.140625" style="121" customWidth="1"/>
    <col min="2" max="2" width="12.42578125" style="121" customWidth="1"/>
    <col min="3" max="3" width="10.5703125" style="121" customWidth="1"/>
    <col min="4" max="4" width="12.42578125" style="121" customWidth="1"/>
    <col min="5" max="5" width="10.5703125" style="121" customWidth="1"/>
    <col min="6" max="6" width="12.42578125" style="121" customWidth="1"/>
    <col min="7" max="7" width="10.5703125" style="121" customWidth="1"/>
    <col min="8" max="16384" width="9.140625" style="121"/>
  </cols>
  <sheetData>
    <row r="1" spans="1:7" ht="18" x14ac:dyDescent="0.25">
      <c r="A1" s="336" t="s">
        <v>8</v>
      </c>
      <c r="B1" s="336"/>
      <c r="C1" s="336"/>
      <c r="D1" s="336"/>
      <c r="E1" s="336"/>
      <c r="F1" s="336"/>
      <c r="G1" s="336"/>
    </row>
    <row r="2" spans="1:7" ht="18" x14ac:dyDescent="0.25">
      <c r="A2" s="336" t="s">
        <v>207</v>
      </c>
      <c r="B2" s="336"/>
      <c r="C2" s="336"/>
      <c r="D2" s="336"/>
      <c r="E2" s="336"/>
      <c r="F2" s="336"/>
      <c r="G2" s="336"/>
    </row>
    <row r="3" spans="1:7" x14ac:dyDescent="0.25">
      <c r="A3" s="112"/>
      <c r="B3" s="112"/>
      <c r="C3" s="112"/>
    </row>
    <row r="4" spans="1:7" ht="18" x14ac:dyDescent="0.25">
      <c r="A4" s="336" t="s">
        <v>116</v>
      </c>
      <c r="B4" s="336"/>
      <c r="C4" s="336"/>
      <c r="D4" s="336"/>
      <c r="E4" s="336"/>
      <c r="F4" s="336"/>
      <c r="G4" s="336"/>
    </row>
    <row r="5" spans="1:7" ht="18" x14ac:dyDescent="0.25">
      <c r="A5" s="336" t="s">
        <v>115</v>
      </c>
      <c r="B5" s="336"/>
      <c r="C5" s="336"/>
      <c r="D5" s="336"/>
      <c r="E5" s="336"/>
      <c r="F5" s="336"/>
      <c r="G5" s="336"/>
    </row>
    <row r="6" spans="1:7" ht="18" x14ac:dyDescent="0.25">
      <c r="A6" s="225"/>
      <c r="B6" s="225"/>
      <c r="C6" s="225"/>
      <c r="D6" s="225"/>
      <c r="E6" s="225"/>
      <c r="F6" s="225"/>
      <c r="G6" s="225"/>
    </row>
    <row r="7" spans="1:7" ht="18" x14ac:dyDescent="0.25">
      <c r="A7" s="123"/>
      <c r="B7" s="346" t="s">
        <v>159</v>
      </c>
      <c r="C7" s="347"/>
      <c r="D7" s="347"/>
      <c r="E7" s="347"/>
      <c r="F7" s="347"/>
      <c r="G7" s="348"/>
    </row>
    <row r="8" spans="1:7" x14ac:dyDescent="0.25">
      <c r="A8" s="124"/>
      <c r="B8" s="344" t="s">
        <v>91</v>
      </c>
      <c r="C8" s="345"/>
      <c r="D8" s="344" t="s">
        <v>92</v>
      </c>
      <c r="E8" s="345"/>
      <c r="F8" s="344" t="s">
        <v>93</v>
      </c>
      <c r="G8" s="345"/>
    </row>
    <row r="9" spans="1:7" ht="33.75" customHeight="1" x14ac:dyDescent="0.25">
      <c r="A9" s="83" t="s">
        <v>63</v>
      </c>
      <c r="B9" s="125" t="s">
        <v>62</v>
      </c>
      <c r="C9" s="126" t="s">
        <v>138</v>
      </c>
      <c r="D9" s="125" t="s">
        <v>62</v>
      </c>
      <c r="E9" s="126" t="s">
        <v>138</v>
      </c>
      <c r="F9" s="125" t="s">
        <v>62</v>
      </c>
      <c r="G9" s="126" t="s">
        <v>138</v>
      </c>
    </row>
    <row r="10" spans="1:7" x14ac:dyDescent="0.25">
      <c r="A10" s="29"/>
      <c r="B10" s="127"/>
      <c r="C10" s="128"/>
      <c r="D10" s="127"/>
      <c r="E10" s="128"/>
      <c r="F10" s="127"/>
      <c r="G10" s="128"/>
    </row>
    <row r="11" spans="1:7" x14ac:dyDescent="0.25">
      <c r="A11" s="29" t="s">
        <v>145</v>
      </c>
      <c r="B11" s="130">
        <v>390</v>
      </c>
      <c r="C11" s="131">
        <v>2595112</v>
      </c>
      <c r="D11" s="130">
        <v>175</v>
      </c>
      <c r="E11" s="131">
        <v>2281284</v>
      </c>
      <c r="F11" s="130">
        <v>138</v>
      </c>
      <c r="G11" s="131">
        <v>2774055</v>
      </c>
    </row>
    <row r="12" spans="1:7" x14ac:dyDescent="0.25">
      <c r="A12" s="29" t="s">
        <v>72</v>
      </c>
      <c r="B12" s="138">
        <v>91</v>
      </c>
      <c r="C12" s="132">
        <v>597644</v>
      </c>
      <c r="D12" s="138">
        <v>44</v>
      </c>
      <c r="E12" s="132">
        <v>502202</v>
      </c>
      <c r="F12" s="138">
        <v>35</v>
      </c>
      <c r="G12" s="132">
        <v>733610</v>
      </c>
    </row>
    <row r="13" spans="1:7" x14ac:dyDescent="0.25">
      <c r="A13" s="29" t="s">
        <v>73</v>
      </c>
      <c r="B13" s="130">
        <v>1313</v>
      </c>
      <c r="C13" s="132">
        <v>8237939</v>
      </c>
      <c r="D13" s="130">
        <v>521</v>
      </c>
      <c r="E13" s="132">
        <v>6098783</v>
      </c>
      <c r="F13" s="130">
        <v>363</v>
      </c>
      <c r="G13" s="132">
        <v>7069538</v>
      </c>
    </row>
    <row r="14" spans="1:7" x14ac:dyDescent="0.25">
      <c r="A14" s="29" t="s">
        <v>74</v>
      </c>
      <c r="B14" s="138">
        <v>191</v>
      </c>
      <c r="C14" s="132">
        <v>1267717</v>
      </c>
      <c r="D14" s="138">
        <v>80</v>
      </c>
      <c r="E14" s="132">
        <v>1194312</v>
      </c>
      <c r="F14" s="138">
        <v>49</v>
      </c>
      <c r="G14" s="132">
        <v>1015688</v>
      </c>
    </row>
    <row r="15" spans="1:7" x14ac:dyDescent="0.25">
      <c r="A15" s="29" t="s">
        <v>75</v>
      </c>
      <c r="B15" s="130">
        <v>648</v>
      </c>
      <c r="C15" s="132">
        <v>4277319</v>
      </c>
      <c r="D15" s="130">
        <v>223</v>
      </c>
      <c r="E15" s="132">
        <v>2789887</v>
      </c>
      <c r="F15" s="130">
        <v>178</v>
      </c>
      <c r="G15" s="132">
        <v>3653848</v>
      </c>
    </row>
    <row r="16" spans="1:7" x14ac:dyDescent="0.25">
      <c r="A16" s="29" t="s">
        <v>76</v>
      </c>
      <c r="B16" s="138">
        <v>104</v>
      </c>
      <c r="C16" s="132">
        <v>790896</v>
      </c>
      <c r="D16" s="138">
        <v>56</v>
      </c>
      <c r="E16" s="132">
        <v>879567</v>
      </c>
      <c r="F16" s="138">
        <v>33</v>
      </c>
      <c r="G16" s="132">
        <v>670412</v>
      </c>
    </row>
    <row r="17" spans="1:7" x14ac:dyDescent="0.25">
      <c r="A17" s="29" t="s">
        <v>77</v>
      </c>
      <c r="B17" s="138">
        <v>83</v>
      </c>
      <c r="C17" s="132">
        <v>590659</v>
      </c>
      <c r="D17" s="138">
        <v>37</v>
      </c>
      <c r="E17" s="132">
        <v>471412</v>
      </c>
      <c r="F17" s="138">
        <v>30</v>
      </c>
      <c r="G17" s="132">
        <v>589121</v>
      </c>
    </row>
    <row r="18" spans="1:7" x14ac:dyDescent="0.25">
      <c r="A18" s="29"/>
      <c r="B18" s="138"/>
      <c r="C18" s="192"/>
      <c r="D18" s="138"/>
      <c r="E18" s="192"/>
      <c r="F18" s="138"/>
      <c r="G18" s="192"/>
    </row>
    <row r="19" spans="1:7" x14ac:dyDescent="0.25">
      <c r="A19" s="83" t="s">
        <v>0</v>
      </c>
      <c r="B19" s="159">
        <f t="shared" ref="B19:G19" si="0">SUM(B11:B17)</f>
        <v>2820</v>
      </c>
      <c r="C19" s="193">
        <f t="shared" si="0"/>
        <v>18357286</v>
      </c>
      <c r="D19" s="159">
        <f t="shared" si="0"/>
        <v>1136</v>
      </c>
      <c r="E19" s="193">
        <f t="shared" si="0"/>
        <v>14217447</v>
      </c>
      <c r="F19" s="159">
        <f t="shared" si="0"/>
        <v>826</v>
      </c>
      <c r="G19" s="193">
        <f t="shared" si="0"/>
        <v>16506272</v>
      </c>
    </row>
    <row r="21" spans="1:7" ht="18" x14ac:dyDescent="0.25">
      <c r="A21" s="123"/>
      <c r="B21" s="346" t="s">
        <v>159</v>
      </c>
      <c r="C21" s="347"/>
      <c r="D21" s="347"/>
      <c r="E21" s="347"/>
      <c r="F21" s="347"/>
      <c r="G21" s="348"/>
    </row>
    <row r="22" spans="1:7" x14ac:dyDescent="0.25">
      <c r="A22" s="124"/>
      <c r="B22" s="344" t="s">
        <v>59</v>
      </c>
      <c r="C22" s="345"/>
      <c r="D22" s="344" t="s">
        <v>51</v>
      </c>
      <c r="E22" s="345"/>
      <c r="F22" s="344" t="s">
        <v>94</v>
      </c>
      <c r="G22" s="345"/>
    </row>
    <row r="23" spans="1:7" ht="30" x14ac:dyDescent="0.25">
      <c r="A23" s="83" t="s">
        <v>63</v>
      </c>
      <c r="B23" s="125" t="s">
        <v>62</v>
      </c>
      <c r="C23" s="126" t="s">
        <v>138</v>
      </c>
      <c r="D23" s="125" t="s">
        <v>62</v>
      </c>
      <c r="E23" s="126" t="s">
        <v>138</v>
      </c>
      <c r="F23" s="125" t="s">
        <v>62</v>
      </c>
      <c r="G23" s="126" t="s">
        <v>138</v>
      </c>
    </row>
    <row r="24" spans="1:7" x14ac:dyDescent="0.25">
      <c r="A24" s="29"/>
      <c r="B24" s="127"/>
      <c r="C24" s="128"/>
      <c r="D24" s="127"/>
      <c r="E24" s="128"/>
      <c r="F24" s="127"/>
      <c r="G24" s="128"/>
    </row>
    <row r="25" spans="1:7" x14ac:dyDescent="0.25">
      <c r="A25" s="29" t="s">
        <v>145</v>
      </c>
      <c r="B25" s="130">
        <v>130</v>
      </c>
      <c r="C25" s="131">
        <v>3274672</v>
      </c>
      <c r="D25" s="130">
        <v>113</v>
      </c>
      <c r="E25" s="131">
        <v>3303884</v>
      </c>
      <c r="F25" s="130">
        <v>187</v>
      </c>
      <c r="G25" s="131">
        <v>6486050</v>
      </c>
    </row>
    <row r="26" spans="1:7" x14ac:dyDescent="0.25">
      <c r="A26" s="29" t="s">
        <v>72</v>
      </c>
      <c r="B26" s="138">
        <v>24</v>
      </c>
      <c r="C26" s="132">
        <v>605169</v>
      </c>
      <c r="D26" s="138">
        <v>22</v>
      </c>
      <c r="E26" s="132">
        <v>640226</v>
      </c>
      <c r="F26" s="138">
        <v>32</v>
      </c>
      <c r="G26" s="132">
        <v>1143243</v>
      </c>
    </row>
    <row r="27" spans="1:7" x14ac:dyDescent="0.25">
      <c r="A27" s="29" t="s">
        <v>73</v>
      </c>
      <c r="B27" s="130">
        <v>262</v>
      </c>
      <c r="C27" s="132">
        <v>6643204</v>
      </c>
      <c r="D27" s="130">
        <v>225</v>
      </c>
      <c r="E27" s="132">
        <v>6556008</v>
      </c>
      <c r="F27" s="130">
        <v>301</v>
      </c>
      <c r="G27" s="132">
        <v>10501968</v>
      </c>
    </row>
    <row r="28" spans="1:7" x14ac:dyDescent="0.25">
      <c r="A28" s="29" t="s">
        <v>74</v>
      </c>
      <c r="B28" s="138">
        <v>35</v>
      </c>
      <c r="C28" s="132">
        <v>879684</v>
      </c>
      <c r="D28" s="138">
        <v>33</v>
      </c>
      <c r="E28" s="132">
        <v>957297</v>
      </c>
      <c r="F28" s="138">
        <v>86</v>
      </c>
      <c r="G28" s="132">
        <v>3100899</v>
      </c>
    </row>
    <row r="29" spans="1:7" x14ac:dyDescent="0.25">
      <c r="A29" s="29" t="s">
        <v>75</v>
      </c>
      <c r="B29" s="130">
        <v>163</v>
      </c>
      <c r="C29" s="132">
        <v>4120963</v>
      </c>
      <c r="D29" s="130">
        <v>125</v>
      </c>
      <c r="E29" s="132">
        <v>3642062</v>
      </c>
      <c r="F29" s="130">
        <v>192</v>
      </c>
      <c r="G29" s="132">
        <v>6764949</v>
      </c>
    </row>
    <row r="30" spans="1:7" x14ac:dyDescent="0.25">
      <c r="A30" s="29" t="s">
        <v>76</v>
      </c>
      <c r="B30" s="138">
        <v>25</v>
      </c>
      <c r="C30" s="132">
        <v>634538</v>
      </c>
      <c r="D30" s="138">
        <v>19</v>
      </c>
      <c r="E30" s="132">
        <v>555965</v>
      </c>
      <c r="F30" s="138">
        <v>38</v>
      </c>
      <c r="G30" s="132">
        <v>1328843</v>
      </c>
    </row>
    <row r="31" spans="1:7" x14ac:dyDescent="0.25">
      <c r="A31" s="29" t="s">
        <v>77</v>
      </c>
      <c r="B31" s="138">
        <v>61</v>
      </c>
      <c r="C31" s="132">
        <v>1563423</v>
      </c>
      <c r="D31" s="138">
        <v>16</v>
      </c>
      <c r="E31" s="132">
        <v>464401</v>
      </c>
      <c r="F31" s="138">
        <v>14</v>
      </c>
      <c r="G31" s="132">
        <v>486100</v>
      </c>
    </row>
    <row r="32" spans="1:7" x14ac:dyDescent="0.25">
      <c r="A32" s="29"/>
      <c r="B32" s="138"/>
      <c r="C32" s="192"/>
      <c r="D32" s="138"/>
      <c r="E32" s="192"/>
      <c r="F32" s="138"/>
      <c r="G32" s="192"/>
    </row>
    <row r="33" spans="1:7" x14ac:dyDescent="0.25">
      <c r="A33" s="83" t="s">
        <v>0</v>
      </c>
      <c r="B33" s="159">
        <f t="shared" ref="B33:G33" si="1">SUM(B25:B31)</f>
        <v>700</v>
      </c>
      <c r="C33" s="193">
        <f t="shared" si="1"/>
        <v>17721653</v>
      </c>
      <c r="D33" s="159">
        <f t="shared" si="1"/>
        <v>553</v>
      </c>
      <c r="E33" s="193">
        <f t="shared" si="1"/>
        <v>16119843</v>
      </c>
      <c r="F33" s="159">
        <f t="shared" si="1"/>
        <v>850</v>
      </c>
      <c r="G33" s="193">
        <f t="shared" si="1"/>
        <v>29812052</v>
      </c>
    </row>
    <row r="35" spans="1:7" ht="18" x14ac:dyDescent="0.25">
      <c r="A35" s="123"/>
      <c r="B35" s="346" t="s">
        <v>159</v>
      </c>
      <c r="C35" s="347"/>
      <c r="D35" s="347"/>
      <c r="E35" s="347"/>
      <c r="F35" s="347"/>
      <c r="G35" s="348"/>
    </row>
    <row r="36" spans="1:7" x14ac:dyDescent="0.25">
      <c r="A36" s="124"/>
      <c r="B36" s="344" t="s">
        <v>108</v>
      </c>
      <c r="C36" s="345"/>
      <c r="D36" s="344" t="s">
        <v>96</v>
      </c>
      <c r="E36" s="345"/>
      <c r="F36" s="344" t="s">
        <v>97</v>
      </c>
      <c r="G36" s="345"/>
    </row>
    <row r="37" spans="1:7" ht="30" x14ac:dyDescent="0.25">
      <c r="A37" s="83" t="s">
        <v>63</v>
      </c>
      <c r="B37" s="125" t="s">
        <v>62</v>
      </c>
      <c r="C37" s="126" t="s">
        <v>138</v>
      </c>
      <c r="D37" s="125" t="s">
        <v>62</v>
      </c>
      <c r="E37" s="126" t="s">
        <v>138</v>
      </c>
      <c r="F37" s="125" t="s">
        <v>62</v>
      </c>
      <c r="G37" s="126" t="s">
        <v>138</v>
      </c>
    </row>
    <row r="38" spans="1:7" x14ac:dyDescent="0.25">
      <c r="A38" s="29"/>
      <c r="B38" s="127"/>
      <c r="C38" s="128"/>
      <c r="D38" s="127"/>
      <c r="E38" s="128"/>
      <c r="F38" s="127"/>
      <c r="G38" s="128"/>
    </row>
    <row r="39" spans="1:7" x14ac:dyDescent="0.25">
      <c r="A39" s="29" t="s">
        <v>145</v>
      </c>
      <c r="B39" s="130">
        <v>494</v>
      </c>
      <c r="C39" s="131">
        <v>27493950</v>
      </c>
      <c r="D39" s="130">
        <v>755</v>
      </c>
      <c r="E39" s="131">
        <v>184143214</v>
      </c>
      <c r="F39" s="130">
        <f t="shared" ref="F39:G45" si="2">B11+D11+F11+B25+D25+F25+B39+D39</f>
        <v>2382</v>
      </c>
      <c r="G39" s="131">
        <f t="shared" si="2"/>
        <v>232352221</v>
      </c>
    </row>
    <row r="40" spans="1:7" x14ac:dyDescent="0.25">
      <c r="A40" s="29" t="s">
        <v>72</v>
      </c>
      <c r="B40" s="138">
        <v>130</v>
      </c>
      <c r="C40" s="132">
        <v>7187610</v>
      </c>
      <c r="D40" s="138">
        <v>101</v>
      </c>
      <c r="E40" s="132">
        <v>26824416</v>
      </c>
      <c r="F40" s="130">
        <f t="shared" si="2"/>
        <v>479</v>
      </c>
      <c r="G40" s="132">
        <f t="shared" si="2"/>
        <v>38234120</v>
      </c>
    </row>
    <row r="41" spans="1:7" x14ac:dyDescent="0.25">
      <c r="A41" s="29" t="s">
        <v>73</v>
      </c>
      <c r="B41" s="130">
        <v>616</v>
      </c>
      <c r="C41" s="132">
        <v>32832276</v>
      </c>
      <c r="D41" s="130">
        <v>604</v>
      </c>
      <c r="E41" s="132">
        <v>182256150</v>
      </c>
      <c r="F41" s="130">
        <f t="shared" si="2"/>
        <v>4205</v>
      </c>
      <c r="G41" s="132">
        <f t="shared" si="2"/>
        <v>260195866</v>
      </c>
    </row>
    <row r="42" spans="1:7" x14ac:dyDescent="0.25">
      <c r="A42" s="29" t="s">
        <v>74</v>
      </c>
      <c r="B42" s="138">
        <v>185</v>
      </c>
      <c r="C42" s="132">
        <v>10623056</v>
      </c>
      <c r="D42" s="138">
        <v>231</v>
      </c>
      <c r="E42" s="132">
        <v>75893160</v>
      </c>
      <c r="F42" s="130">
        <f t="shared" si="2"/>
        <v>890</v>
      </c>
      <c r="G42" s="132">
        <f t="shared" si="2"/>
        <v>94931813</v>
      </c>
    </row>
    <row r="43" spans="1:7" x14ac:dyDescent="0.25">
      <c r="A43" s="29" t="s">
        <v>75</v>
      </c>
      <c r="B43" s="130">
        <v>453</v>
      </c>
      <c r="C43" s="132">
        <v>25273897</v>
      </c>
      <c r="D43" s="130">
        <v>563</v>
      </c>
      <c r="E43" s="132">
        <v>132782230</v>
      </c>
      <c r="F43" s="130">
        <f t="shared" si="2"/>
        <v>2545</v>
      </c>
      <c r="G43" s="132">
        <f t="shared" si="2"/>
        <v>183305155</v>
      </c>
    </row>
    <row r="44" spans="1:7" x14ac:dyDescent="0.25">
      <c r="A44" s="29" t="s">
        <v>76</v>
      </c>
      <c r="B44" s="138">
        <v>67</v>
      </c>
      <c r="C44" s="132">
        <v>3755996</v>
      </c>
      <c r="D44" s="138">
        <v>97</v>
      </c>
      <c r="E44" s="132">
        <v>25479491</v>
      </c>
      <c r="F44" s="130">
        <f t="shared" si="2"/>
        <v>439</v>
      </c>
      <c r="G44" s="132">
        <f t="shared" si="2"/>
        <v>34095708</v>
      </c>
    </row>
    <row r="45" spans="1:7" x14ac:dyDescent="0.25">
      <c r="A45" s="29" t="s">
        <v>77</v>
      </c>
      <c r="B45" s="138">
        <v>28</v>
      </c>
      <c r="C45" s="132">
        <v>1507415</v>
      </c>
      <c r="D45" s="138">
        <v>20</v>
      </c>
      <c r="E45" s="132">
        <v>3363730</v>
      </c>
      <c r="F45" s="130">
        <f t="shared" si="2"/>
        <v>289</v>
      </c>
      <c r="G45" s="132">
        <f t="shared" si="2"/>
        <v>9036261</v>
      </c>
    </row>
    <row r="46" spans="1:7" x14ac:dyDescent="0.25">
      <c r="A46" s="29"/>
      <c r="B46" s="138"/>
      <c r="C46" s="192"/>
      <c r="D46" s="138"/>
      <c r="E46" s="192"/>
      <c r="F46" s="138"/>
      <c r="G46" s="192"/>
    </row>
    <row r="47" spans="1:7" x14ac:dyDescent="0.25">
      <c r="A47" s="83" t="s">
        <v>0</v>
      </c>
      <c r="B47" s="159">
        <f t="shared" ref="B47:G47" si="3">SUM(B39:B45)</f>
        <v>1973</v>
      </c>
      <c r="C47" s="193">
        <f t="shared" si="3"/>
        <v>108674200</v>
      </c>
      <c r="D47" s="159">
        <f t="shared" si="3"/>
        <v>2371</v>
      </c>
      <c r="E47" s="193">
        <f t="shared" si="3"/>
        <v>630742391</v>
      </c>
      <c r="F47" s="159">
        <f t="shared" si="3"/>
        <v>11229</v>
      </c>
      <c r="G47" s="193">
        <f t="shared" si="3"/>
        <v>852151144</v>
      </c>
    </row>
  </sheetData>
  <mergeCells count="16">
    <mergeCell ref="B36:C36"/>
    <mergeCell ref="D36:E36"/>
    <mergeCell ref="F36:G36"/>
    <mergeCell ref="B8:C8"/>
    <mergeCell ref="D8:E8"/>
    <mergeCell ref="F8:G8"/>
    <mergeCell ref="B22:C22"/>
    <mergeCell ref="B7:G7"/>
    <mergeCell ref="B21:G21"/>
    <mergeCell ref="B35:G35"/>
    <mergeCell ref="D22:E22"/>
    <mergeCell ref="A1:G1"/>
    <mergeCell ref="A2:G2"/>
    <mergeCell ref="A4:G4"/>
    <mergeCell ref="A5:G5"/>
    <mergeCell ref="F22:G22"/>
  </mergeCells>
  <printOptions horizontalCentered="1"/>
  <pageMargins left="0.7" right="0.7" top="0.75" bottom="0.75" header="0.3" footer="0.3"/>
  <pageSetup scale="90" orientation="portrait" horizontalDpi="4294967295" vertic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C000"/>
  </sheetPr>
  <dimension ref="A1:J85"/>
  <sheetViews>
    <sheetView showGridLines="0" zoomScaleNormal="100" workbookViewId="0">
      <selection sqref="A1:H1"/>
    </sheetView>
  </sheetViews>
  <sheetFormatPr defaultRowHeight="15" x14ac:dyDescent="0.25"/>
  <cols>
    <col min="1" max="1" width="20.7109375" style="1" customWidth="1"/>
    <col min="2" max="2" width="11.85546875" style="5" customWidth="1"/>
    <col min="3" max="3" width="11" style="5" customWidth="1"/>
    <col min="4" max="4" width="2.140625" style="5" customWidth="1"/>
    <col min="5" max="5" width="14.7109375" style="5" customWidth="1"/>
    <col min="6" max="6" width="11" style="5" customWidth="1"/>
    <col min="7" max="7" width="2.42578125" style="1" customWidth="1"/>
    <col min="8" max="8" width="14.5703125" style="1" customWidth="1"/>
    <col min="9" max="16384" width="9.140625" style="1"/>
  </cols>
  <sheetData>
    <row r="1" spans="1:8" ht="18" x14ac:dyDescent="0.25">
      <c r="A1" s="342" t="s">
        <v>8</v>
      </c>
      <c r="B1" s="342"/>
      <c r="C1" s="342"/>
      <c r="D1" s="342"/>
      <c r="E1" s="342"/>
      <c r="F1" s="342"/>
      <c r="G1" s="342"/>
      <c r="H1" s="342"/>
    </row>
    <row r="2" spans="1:8" ht="18" x14ac:dyDescent="0.25">
      <c r="A2" s="342" t="s">
        <v>207</v>
      </c>
      <c r="B2" s="342"/>
      <c r="C2" s="342"/>
      <c r="D2" s="342"/>
      <c r="E2" s="342"/>
      <c r="F2" s="342"/>
      <c r="G2" s="342"/>
      <c r="H2" s="342"/>
    </row>
    <row r="3" spans="1:8" ht="18" x14ac:dyDescent="0.25">
      <c r="A3" s="95"/>
      <c r="B3" s="95"/>
      <c r="C3" s="95"/>
      <c r="D3" s="95"/>
      <c r="E3" s="95"/>
      <c r="F3" s="95"/>
      <c r="G3" s="95"/>
      <c r="H3" s="95"/>
    </row>
    <row r="4" spans="1:8" ht="18" x14ac:dyDescent="0.25">
      <c r="A4" s="342" t="s">
        <v>129</v>
      </c>
      <c r="B4" s="342"/>
      <c r="C4" s="342"/>
      <c r="D4" s="342"/>
      <c r="E4" s="342"/>
      <c r="F4" s="342"/>
      <c r="G4" s="342"/>
      <c r="H4" s="342"/>
    </row>
    <row r="5" spans="1:8" ht="18" x14ac:dyDescent="0.25">
      <c r="A5" s="355" t="s">
        <v>81</v>
      </c>
      <c r="B5" s="355"/>
      <c r="C5" s="355"/>
      <c r="D5" s="355"/>
      <c r="E5" s="355"/>
      <c r="F5" s="355"/>
      <c r="G5" s="355"/>
      <c r="H5" s="355"/>
    </row>
    <row r="6" spans="1:8" ht="15.75" x14ac:dyDescent="0.25">
      <c r="A6" s="285"/>
      <c r="B6" s="285"/>
      <c r="C6" s="285"/>
      <c r="D6" s="285"/>
      <c r="E6" s="285"/>
      <c r="F6" s="285"/>
      <c r="G6" s="285"/>
      <c r="H6" s="285"/>
    </row>
    <row r="7" spans="1:8" ht="30" customHeight="1" x14ac:dyDescent="0.25">
      <c r="A7" s="14"/>
      <c r="B7" s="19"/>
      <c r="C7" s="200" t="s">
        <v>137</v>
      </c>
      <c r="D7" s="79"/>
      <c r="E7" s="205" t="s">
        <v>10</v>
      </c>
      <c r="F7" s="200" t="s">
        <v>137</v>
      </c>
      <c r="G7" s="15"/>
      <c r="H7" s="350" t="s">
        <v>154</v>
      </c>
    </row>
    <row r="8" spans="1:8" ht="15" customHeight="1" x14ac:dyDescent="0.25">
      <c r="A8" s="16" t="s">
        <v>79</v>
      </c>
      <c r="B8" s="7" t="s">
        <v>62</v>
      </c>
      <c r="C8" s="196" t="s">
        <v>97</v>
      </c>
      <c r="D8" s="77"/>
      <c r="E8" s="206" t="s">
        <v>64</v>
      </c>
      <c r="F8" s="196" t="s">
        <v>97</v>
      </c>
      <c r="G8" s="17"/>
      <c r="H8" s="351"/>
    </row>
    <row r="9" spans="1:8" ht="14.25" customHeight="1" x14ac:dyDescent="0.25">
      <c r="A9" s="18"/>
      <c r="B9" s="30"/>
      <c r="C9" s="31"/>
      <c r="D9" s="32"/>
      <c r="E9" s="33"/>
      <c r="F9" s="31"/>
      <c r="G9" s="34"/>
      <c r="H9" s="35"/>
    </row>
    <row r="10" spans="1:8" s="110" customFormat="1" ht="12.95" customHeight="1" x14ac:dyDescent="0.2">
      <c r="A10" s="97">
        <v>10001</v>
      </c>
      <c r="B10" s="98">
        <v>666</v>
      </c>
      <c r="C10" s="99">
        <f t="shared" ref="C10:C43" si="0">(B10/B$84)*100</f>
        <v>5.9310713331552227</v>
      </c>
      <c r="D10" s="100" t="s">
        <v>11</v>
      </c>
      <c r="E10" s="101">
        <v>52522991</v>
      </c>
      <c r="F10" s="99">
        <f t="shared" ref="F10:F43" si="1">(E10/E$84)*100</f>
        <v>6.1635768707121157</v>
      </c>
      <c r="G10" s="102" t="s">
        <v>11</v>
      </c>
      <c r="H10" s="103">
        <v>24164.05</v>
      </c>
    </row>
    <row r="11" spans="1:8" s="109" customFormat="1" ht="12.95" customHeight="1" x14ac:dyDescent="0.2">
      <c r="A11" s="97">
        <v>10002</v>
      </c>
      <c r="B11" s="98">
        <v>64</v>
      </c>
      <c r="C11" s="99">
        <f t="shared" si="0"/>
        <v>0.56995280078368504</v>
      </c>
      <c r="D11" s="100"/>
      <c r="E11" s="104">
        <v>1834986</v>
      </c>
      <c r="F11" s="99">
        <f t="shared" si="1"/>
        <v>0.21533574254521304</v>
      </c>
      <c r="G11" s="102"/>
      <c r="H11" s="105">
        <v>17032.87</v>
      </c>
    </row>
    <row r="12" spans="1:8" s="109" customFormat="1" ht="12.95" customHeight="1" x14ac:dyDescent="0.2">
      <c r="A12" s="97">
        <v>10003</v>
      </c>
      <c r="B12" s="98">
        <v>341</v>
      </c>
      <c r="C12" s="99">
        <f t="shared" si="0"/>
        <v>3.036779766675572</v>
      </c>
      <c r="D12" s="100"/>
      <c r="E12" s="104">
        <v>18116407</v>
      </c>
      <c r="F12" s="99">
        <f t="shared" si="1"/>
        <v>2.1259616986703413</v>
      </c>
      <c r="G12" s="102"/>
      <c r="H12" s="105">
        <v>27679.66</v>
      </c>
    </row>
    <row r="13" spans="1:8" s="109" customFormat="1" ht="12.95" customHeight="1" x14ac:dyDescent="0.2">
      <c r="A13" s="97">
        <v>10004</v>
      </c>
      <c r="B13" s="98">
        <v>185</v>
      </c>
      <c r="C13" s="99">
        <f t="shared" si="0"/>
        <v>1.6475198147653396</v>
      </c>
      <c r="D13" s="100"/>
      <c r="E13" s="104">
        <v>8631188</v>
      </c>
      <c r="F13" s="99">
        <f t="shared" si="1"/>
        <v>1.0128705488910172</v>
      </c>
      <c r="G13" s="102"/>
      <c r="H13" s="105">
        <v>21734.43</v>
      </c>
    </row>
    <row r="14" spans="1:8" s="111" customFormat="1" ht="12.95" customHeight="1" x14ac:dyDescent="0.2">
      <c r="A14" s="97">
        <v>10005</v>
      </c>
      <c r="B14" s="98">
        <v>196</v>
      </c>
      <c r="C14" s="99">
        <f t="shared" si="0"/>
        <v>1.7454804524000358</v>
      </c>
      <c r="D14" s="100"/>
      <c r="E14" s="106">
        <v>13465819</v>
      </c>
      <c r="F14" s="99">
        <f t="shared" si="1"/>
        <v>1.580214853598032</v>
      </c>
      <c r="G14" s="107"/>
      <c r="H14" s="108">
        <v>27167.43</v>
      </c>
    </row>
    <row r="15" spans="1:8" s="109" customFormat="1" ht="12.95" customHeight="1" x14ac:dyDescent="0.2">
      <c r="A15" s="97">
        <v>10006</v>
      </c>
      <c r="B15" s="98">
        <v>93</v>
      </c>
      <c r="C15" s="99">
        <f t="shared" si="0"/>
        <v>0.82821266363879242</v>
      </c>
      <c r="D15" s="100"/>
      <c r="E15" s="104">
        <v>4184949</v>
      </c>
      <c r="F15" s="99">
        <f t="shared" si="1"/>
        <v>0.49110407405225265</v>
      </c>
      <c r="G15" s="102"/>
      <c r="H15" s="105">
        <v>16626.650000000001</v>
      </c>
    </row>
    <row r="16" spans="1:8" s="109" customFormat="1" ht="12.95" customHeight="1" x14ac:dyDescent="0.2">
      <c r="A16" s="97">
        <v>10007</v>
      </c>
      <c r="B16" s="98">
        <v>97</v>
      </c>
      <c r="C16" s="99">
        <f t="shared" si="0"/>
        <v>0.86383471368777276</v>
      </c>
      <c r="D16" s="100"/>
      <c r="E16" s="104">
        <v>6630700</v>
      </c>
      <c r="F16" s="99">
        <f t="shared" si="1"/>
        <v>0.77811313442966001</v>
      </c>
      <c r="G16" s="102"/>
      <c r="H16" s="105">
        <v>32885.43</v>
      </c>
    </row>
    <row r="17" spans="1:10" s="109" customFormat="1" ht="12.95" customHeight="1" x14ac:dyDescent="0.2">
      <c r="A17" s="97">
        <v>10009</v>
      </c>
      <c r="B17" s="98">
        <v>23</v>
      </c>
      <c r="C17" s="99">
        <f t="shared" si="0"/>
        <v>0.20482678778163685</v>
      </c>
      <c r="D17" s="100"/>
      <c r="E17" s="104">
        <v>673949</v>
      </c>
      <c r="F17" s="99">
        <f t="shared" si="1"/>
        <v>7.9087964895974014E-2</v>
      </c>
      <c r="G17" s="102"/>
      <c r="H17" s="105">
        <v>26595.97</v>
      </c>
    </row>
    <row r="18" spans="1:10" s="109" customFormat="1" ht="12.95" customHeight="1" x14ac:dyDescent="0.2">
      <c r="A18" s="97">
        <v>10010</v>
      </c>
      <c r="B18" s="98">
        <v>388</v>
      </c>
      <c r="C18" s="99">
        <f t="shared" si="0"/>
        <v>3.455338854751091</v>
      </c>
      <c r="D18" s="100"/>
      <c r="E18" s="104">
        <v>25341815</v>
      </c>
      <c r="F18" s="99">
        <f t="shared" si="1"/>
        <v>2.9738638607969858</v>
      </c>
      <c r="G18" s="102"/>
      <c r="H18" s="105">
        <v>24079.74</v>
      </c>
    </row>
    <row r="19" spans="1:10" s="109" customFormat="1" ht="12.95" customHeight="1" x14ac:dyDescent="0.2">
      <c r="A19" s="97">
        <v>10011</v>
      </c>
      <c r="B19" s="98">
        <v>372</v>
      </c>
      <c r="C19" s="99">
        <f t="shared" si="0"/>
        <v>3.3128506545551697</v>
      </c>
      <c r="D19" s="100"/>
      <c r="E19" s="104">
        <v>23084629</v>
      </c>
      <c r="F19" s="99">
        <f t="shared" si="1"/>
        <v>2.7089829170880644</v>
      </c>
      <c r="G19" s="102"/>
      <c r="H19" s="105">
        <v>25452.17</v>
      </c>
    </row>
    <row r="20" spans="1:10" s="109" customFormat="1" ht="12.95" customHeight="1" x14ac:dyDescent="0.2">
      <c r="A20" s="97">
        <v>10012</v>
      </c>
      <c r="B20" s="98">
        <v>394</v>
      </c>
      <c r="C20" s="99">
        <f t="shared" si="0"/>
        <v>3.5087719298245612</v>
      </c>
      <c r="D20" s="100"/>
      <c r="E20" s="104">
        <v>18550333</v>
      </c>
      <c r="F20" s="99">
        <f t="shared" si="1"/>
        <v>2.1768829467995774</v>
      </c>
      <c r="G20" s="102"/>
      <c r="H20" s="105">
        <v>25572.77</v>
      </c>
    </row>
    <row r="21" spans="1:10" s="109" customFormat="1" ht="12.95" customHeight="1" x14ac:dyDescent="0.2">
      <c r="A21" s="97">
        <v>10013</v>
      </c>
      <c r="B21" s="98">
        <v>363</v>
      </c>
      <c r="C21" s="99">
        <f t="shared" si="0"/>
        <v>3.232701041944964</v>
      </c>
      <c r="D21" s="100"/>
      <c r="E21" s="104">
        <v>22286166</v>
      </c>
      <c r="F21" s="99">
        <f t="shared" si="1"/>
        <v>2.6152832251013796</v>
      </c>
      <c r="G21" s="102"/>
      <c r="H21" s="105">
        <v>23244</v>
      </c>
    </row>
    <row r="22" spans="1:10" s="109" customFormat="1" ht="12.95" customHeight="1" x14ac:dyDescent="0.2">
      <c r="A22" s="97">
        <v>10014</v>
      </c>
      <c r="B22" s="98">
        <v>229</v>
      </c>
      <c r="C22" s="99">
        <f t="shared" si="0"/>
        <v>2.0393623653041231</v>
      </c>
      <c r="D22" s="100"/>
      <c r="E22" s="104">
        <v>17397801</v>
      </c>
      <c r="F22" s="99">
        <f t="shared" si="1"/>
        <v>2.0416332315281154</v>
      </c>
      <c r="G22" s="102"/>
      <c r="H22" s="105">
        <v>28406.04</v>
      </c>
    </row>
    <row r="23" spans="1:10" s="109" customFormat="1" ht="12.95" customHeight="1" x14ac:dyDescent="0.2">
      <c r="A23" s="97">
        <v>10016</v>
      </c>
      <c r="B23" s="98">
        <v>570</v>
      </c>
      <c r="C23" s="99">
        <f t="shared" si="0"/>
        <v>5.0761421319796955</v>
      </c>
      <c r="D23" s="100"/>
      <c r="E23" s="104">
        <v>24149140</v>
      </c>
      <c r="F23" s="99">
        <f t="shared" si="1"/>
        <v>2.8339033615124616</v>
      </c>
      <c r="G23" s="102"/>
      <c r="H23" s="105">
        <v>23524.29</v>
      </c>
    </row>
    <row r="24" spans="1:10" s="109" customFormat="1" ht="12.95" customHeight="1" x14ac:dyDescent="0.2">
      <c r="A24" s="97">
        <v>10017</v>
      </c>
      <c r="B24" s="98">
        <v>846</v>
      </c>
      <c r="C24" s="99">
        <f t="shared" si="0"/>
        <v>7.5340635853593376</v>
      </c>
      <c r="D24" s="100"/>
      <c r="E24" s="104">
        <v>61109176</v>
      </c>
      <c r="F24" s="99">
        <f t="shared" si="1"/>
        <v>7.1711663142313418</v>
      </c>
      <c r="G24" s="102"/>
      <c r="H24" s="105">
        <v>27439.17</v>
      </c>
    </row>
    <row r="25" spans="1:10" s="109" customFormat="1" ht="12.95" customHeight="1" x14ac:dyDescent="0.2">
      <c r="A25" s="97">
        <v>10018</v>
      </c>
      <c r="B25" s="98">
        <v>660</v>
      </c>
      <c r="C25" s="99">
        <f t="shared" si="0"/>
        <v>5.8776382580817526</v>
      </c>
      <c r="D25" s="100"/>
      <c r="E25" s="104">
        <v>32021369</v>
      </c>
      <c r="F25" s="99">
        <f t="shared" si="1"/>
        <v>3.7577100157326901</v>
      </c>
      <c r="G25" s="102"/>
      <c r="H25" s="105">
        <v>23121.73</v>
      </c>
    </row>
    <row r="26" spans="1:10" s="109" customFormat="1" ht="12.95" customHeight="1" x14ac:dyDescent="0.2">
      <c r="A26" s="97">
        <v>10019</v>
      </c>
      <c r="B26" s="98">
        <v>749</v>
      </c>
      <c r="C26" s="99">
        <f t="shared" si="0"/>
        <v>6.6702288716715641</v>
      </c>
      <c r="D26" s="100"/>
      <c r="E26" s="104">
        <v>79057248</v>
      </c>
      <c r="F26" s="99">
        <f t="shared" si="1"/>
        <v>9.2773738882264265</v>
      </c>
      <c r="G26" s="102"/>
      <c r="H26" s="105">
        <v>30935.64</v>
      </c>
    </row>
    <row r="27" spans="1:10" s="109" customFormat="1" ht="12.95" customHeight="1" x14ac:dyDescent="0.2">
      <c r="A27" s="97">
        <v>10020</v>
      </c>
      <c r="B27" s="98">
        <v>146</v>
      </c>
      <c r="C27" s="99">
        <f t="shared" si="0"/>
        <v>1.3002048267877815</v>
      </c>
      <c r="D27" s="100"/>
      <c r="E27" s="104">
        <v>22489539</v>
      </c>
      <c r="F27" s="99">
        <f t="shared" si="1"/>
        <v>2.6391490616628834</v>
      </c>
      <c r="G27" s="102"/>
      <c r="H27" s="105">
        <v>48894.66</v>
      </c>
    </row>
    <row r="28" spans="1:10" s="109" customFormat="1" ht="12.95" customHeight="1" x14ac:dyDescent="0.2">
      <c r="A28" s="97">
        <v>10021</v>
      </c>
      <c r="B28" s="98">
        <v>157</v>
      </c>
      <c r="C28" s="99">
        <f t="shared" si="0"/>
        <v>1.3981654644224775</v>
      </c>
      <c r="D28" s="100"/>
      <c r="E28" s="104">
        <v>8924427</v>
      </c>
      <c r="F28" s="99">
        <f t="shared" si="1"/>
        <v>1.0472821671857704</v>
      </c>
      <c r="G28" s="102"/>
      <c r="H28" s="105">
        <v>27879.35</v>
      </c>
    </row>
    <row r="29" spans="1:10" s="109" customFormat="1" ht="12.95" customHeight="1" x14ac:dyDescent="0.2">
      <c r="A29" s="97">
        <v>10022</v>
      </c>
      <c r="B29" s="98">
        <v>1237</v>
      </c>
      <c r="C29" s="99">
        <f t="shared" si="0"/>
        <v>11.016118977647164</v>
      </c>
      <c r="D29" s="100"/>
      <c r="E29" s="104">
        <v>106634702</v>
      </c>
      <c r="F29" s="99">
        <f t="shared" si="1"/>
        <v>12.513590150691895</v>
      </c>
      <c r="G29" s="102"/>
      <c r="H29" s="105">
        <v>29971.88</v>
      </c>
    </row>
    <row r="30" spans="1:10" s="109" customFormat="1" ht="12.95" customHeight="1" x14ac:dyDescent="0.2">
      <c r="A30" s="97">
        <v>10023</v>
      </c>
      <c r="B30" s="98">
        <v>154</v>
      </c>
      <c r="C30" s="99">
        <f t="shared" si="0"/>
        <v>1.3714489268857422</v>
      </c>
      <c r="D30" s="100"/>
      <c r="E30" s="104">
        <v>6953843</v>
      </c>
      <c r="F30" s="99">
        <f t="shared" si="1"/>
        <v>0.81603398933170723</v>
      </c>
      <c r="G30" s="102"/>
      <c r="H30" s="105">
        <v>23393.94</v>
      </c>
      <c r="I30" s="111"/>
      <c r="J30" s="111"/>
    </row>
    <row r="31" spans="1:10" s="109" customFormat="1" ht="12.95" customHeight="1" x14ac:dyDescent="0.2">
      <c r="A31" s="97">
        <v>10024</v>
      </c>
      <c r="B31" s="98">
        <v>80</v>
      </c>
      <c r="C31" s="99">
        <f t="shared" si="0"/>
        <v>0.71244100097960639</v>
      </c>
      <c r="D31" s="100"/>
      <c r="E31" s="104">
        <v>3054094</v>
      </c>
      <c r="F31" s="99">
        <f t="shared" si="1"/>
        <v>0.35839815633082756</v>
      </c>
      <c r="G31" s="102"/>
      <c r="H31" s="105">
        <v>22286.93</v>
      </c>
      <c r="I31" s="111"/>
      <c r="J31" s="111"/>
    </row>
    <row r="32" spans="1:10" s="109" customFormat="1" ht="12.95" customHeight="1" x14ac:dyDescent="0.2">
      <c r="A32" s="97">
        <v>10025</v>
      </c>
      <c r="B32" s="98">
        <v>41</v>
      </c>
      <c r="C32" s="99">
        <f t="shared" si="0"/>
        <v>0.36512601300204828</v>
      </c>
      <c r="D32" s="100"/>
      <c r="E32" s="104">
        <v>1119535</v>
      </c>
      <c r="F32" s="99">
        <f t="shared" si="1"/>
        <v>0.13137751488586566</v>
      </c>
      <c r="G32" s="102"/>
      <c r="H32" s="105">
        <v>21464.35</v>
      </c>
      <c r="I32" s="111"/>
      <c r="J32" s="111"/>
    </row>
    <row r="33" spans="1:10" s="109" customFormat="1" ht="12.95" customHeight="1" x14ac:dyDescent="0.2">
      <c r="A33" s="97">
        <v>10028</v>
      </c>
      <c r="B33" s="98">
        <v>105</v>
      </c>
      <c r="C33" s="99">
        <f t="shared" si="0"/>
        <v>0.93507881378573332</v>
      </c>
      <c r="D33" s="100"/>
      <c r="E33" s="104">
        <v>3886041</v>
      </c>
      <c r="F33" s="99">
        <f t="shared" si="1"/>
        <v>0.45602719818905552</v>
      </c>
      <c r="G33" s="102"/>
      <c r="H33" s="105">
        <v>20704.16</v>
      </c>
      <c r="I33" s="111"/>
      <c r="J33" s="111"/>
    </row>
    <row r="34" spans="1:10" s="109" customFormat="1" ht="12.95" customHeight="1" x14ac:dyDescent="0.2">
      <c r="A34" s="97">
        <v>10036</v>
      </c>
      <c r="B34" s="98">
        <v>621</v>
      </c>
      <c r="C34" s="99">
        <f t="shared" si="0"/>
        <v>5.5303232701041951</v>
      </c>
      <c r="D34" s="100"/>
      <c r="E34" s="104">
        <v>69644756</v>
      </c>
      <c r="F34" s="99">
        <f t="shared" si="1"/>
        <v>8.1728172572652777</v>
      </c>
      <c r="G34" s="102"/>
      <c r="H34" s="105">
        <v>39141.480000000003</v>
      </c>
      <c r="I34" s="111"/>
      <c r="J34" s="111"/>
    </row>
    <row r="35" spans="1:10" s="109" customFormat="1" ht="12.95" customHeight="1" x14ac:dyDescent="0.2">
      <c r="A35" s="97">
        <v>10038</v>
      </c>
      <c r="B35" s="98">
        <v>119</v>
      </c>
      <c r="C35" s="99">
        <f t="shared" si="0"/>
        <v>1.0597559889571646</v>
      </c>
      <c r="D35" s="100"/>
      <c r="E35" s="104">
        <v>5731079</v>
      </c>
      <c r="F35" s="99">
        <f t="shared" si="1"/>
        <v>0.67254254367623356</v>
      </c>
      <c r="G35" s="102"/>
      <c r="H35" s="105">
        <v>24932.59</v>
      </c>
      <c r="I35" s="111"/>
      <c r="J35" s="111"/>
    </row>
    <row r="36" spans="1:10" s="109" customFormat="1" ht="12.95" customHeight="1" x14ac:dyDescent="0.2">
      <c r="A36" s="97">
        <v>10041</v>
      </c>
      <c r="B36" s="98">
        <v>13</v>
      </c>
      <c r="C36" s="99">
        <f t="shared" si="0"/>
        <v>0.11577166265918605</v>
      </c>
      <c r="D36" s="100"/>
      <c r="E36" s="104">
        <v>1394396</v>
      </c>
      <c r="F36" s="99">
        <f t="shared" si="1"/>
        <v>0.16363247352408949</v>
      </c>
      <c r="G36" s="102"/>
      <c r="H36" s="105">
        <v>61235.66</v>
      </c>
      <c r="I36" s="111"/>
      <c r="J36" s="111"/>
    </row>
    <row r="37" spans="1:10" s="109" customFormat="1" ht="12.95" customHeight="1" x14ac:dyDescent="0.2">
      <c r="A37" s="97">
        <v>10055</v>
      </c>
      <c r="B37" s="98">
        <v>13</v>
      </c>
      <c r="C37" s="99">
        <f t="shared" si="0"/>
        <v>0.11577166265918605</v>
      </c>
      <c r="D37" s="100"/>
      <c r="E37" s="104">
        <v>1938924</v>
      </c>
      <c r="F37" s="99">
        <f t="shared" si="1"/>
        <v>0.22753287451715418</v>
      </c>
      <c r="G37" s="102"/>
      <c r="H37" s="105">
        <v>60909.49</v>
      </c>
      <c r="I37" s="111"/>
      <c r="J37" s="111"/>
    </row>
    <row r="38" spans="1:10" s="109" customFormat="1" ht="12.95" customHeight="1" x14ac:dyDescent="0.2">
      <c r="A38" s="97">
        <v>10065</v>
      </c>
      <c r="B38" s="98">
        <v>173</v>
      </c>
      <c r="C38" s="99">
        <f t="shared" si="0"/>
        <v>1.5406536646183988</v>
      </c>
      <c r="D38" s="100"/>
      <c r="E38" s="104">
        <v>8895820</v>
      </c>
      <c r="F38" s="99">
        <f t="shared" si="1"/>
        <v>1.0439251336242115</v>
      </c>
      <c r="G38" s="102"/>
      <c r="H38" s="105">
        <v>26936.97</v>
      </c>
      <c r="I38" s="111"/>
      <c r="J38" s="111"/>
    </row>
    <row r="39" spans="1:10" s="109" customFormat="1" ht="12.95" customHeight="1" x14ac:dyDescent="0.2">
      <c r="A39" s="97">
        <v>10075</v>
      </c>
      <c r="B39" s="98">
        <v>66</v>
      </c>
      <c r="C39" s="99">
        <f t="shared" si="0"/>
        <v>0.58776382580817521</v>
      </c>
      <c r="D39" s="100"/>
      <c r="E39" s="104">
        <v>2350983</v>
      </c>
      <c r="F39" s="99">
        <f t="shared" si="1"/>
        <v>0.27588802858232847</v>
      </c>
      <c r="G39" s="102"/>
      <c r="H39" s="105">
        <v>14777.44</v>
      </c>
      <c r="I39" s="111"/>
      <c r="J39" s="111"/>
    </row>
    <row r="40" spans="1:10" s="111" customFormat="1" ht="12.95" customHeight="1" x14ac:dyDescent="0.2">
      <c r="A40" s="97">
        <v>10103</v>
      </c>
      <c r="B40" s="98">
        <v>12</v>
      </c>
      <c r="C40" s="99">
        <f t="shared" si="0"/>
        <v>0.10686615014694097</v>
      </c>
      <c r="D40" s="100"/>
      <c r="E40" s="106">
        <v>2763251</v>
      </c>
      <c r="F40" s="99">
        <f t="shared" si="1"/>
        <v>0.3242677088129296</v>
      </c>
      <c r="G40" s="107"/>
      <c r="H40" s="108">
        <v>75391.58</v>
      </c>
    </row>
    <row r="41" spans="1:10" s="111" customFormat="1" ht="12.95" customHeight="1" x14ac:dyDescent="0.2">
      <c r="A41" s="97">
        <v>10104</v>
      </c>
      <c r="B41" s="98">
        <v>27</v>
      </c>
      <c r="C41" s="99">
        <f t="shared" si="0"/>
        <v>0.24044883783061713</v>
      </c>
      <c r="D41" s="100"/>
      <c r="E41" s="106">
        <v>6115733</v>
      </c>
      <c r="F41" s="99">
        <f t="shared" si="1"/>
        <v>0.71768171896857169</v>
      </c>
      <c r="G41" s="107"/>
      <c r="H41" s="108">
        <v>89082.63</v>
      </c>
    </row>
    <row r="42" spans="1:10" s="109" customFormat="1" ht="12.95" customHeight="1" x14ac:dyDescent="0.2">
      <c r="A42" s="97">
        <v>10105</v>
      </c>
      <c r="B42" s="98">
        <v>34</v>
      </c>
      <c r="C42" s="99">
        <f t="shared" si="0"/>
        <v>0.30278742541633269</v>
      </c>
      <c r="D42" s="100"/>
      <c r="E42" s="104">
        <v>4983669</v>
      </c>
      <c r="F42" s="99">
        <f t="shared" si="1"/>
        <v>0.5848339250079071</v>
      </c>
      <c r="G42" s="102"/>
      <c r="H42" s="105">
        <v>55682.01</v>
      </c>
      <c r="I42" s="111"/>
      <c r="J42" s="111"/>
    </row>
    <row r="43" spans="1:10" s="109" customFormat="1" ht="12.95" customHeight="1" x14ac:dyDescent="0.2">
      <c r="A43" s="118">
        <v>10106</v>
      </c>
      <c r="B43" s="119">
        <v>24</v>
      </c>
      <c r="C43" s="212">
        <f t="shared" si="0"/>
        <v>0.21373230029388193</v>
      </c>
      <c r="D43" s="213"/>
      <c r="E43" s="214">
        <v>1673421</v>
      </c>
      <c r="F43" s="212">
        <f t="shared" si="1"/>
        <v>0.19637607786966929</v>
      </c>
      <c r="G43" s="215"/>
      <c r="H43" s="216">
        <v>39638.199999999997</v>
      </c>
    </row>
    <row r="44" spans="1:10" s="109" customFormat="1" ht="12.95" customHeight="1" x14ac:dyDescent="0.2">
      <c r="A44" s="217"/>
      <c r="B44" s="218"/>
      <c r="C44" s="99"/>
      <c r="D44" s="100"/>
      <c r="E44" s="114"/>
      <c r="F44" s="99"/>
      <c r="G44" s="219"/>
      <c r="H44" s="220"/>
    </row>
    <row r="45" spans="1:10" s="109" customFormat="1" ht="12.95" customHeight="1" x14ac:dyDescent="0.2">
      <c r="A45" s="221"/>
      <c r="B45" s="222"/>
      <c r="C45" s="212"/>
      <c r="D45" s="213"/>
      <c r="E45" s="120"/>
      <c r="F45" s="212"/>
      <c r="G45" s="223"/>
      <c r="H45" s="224"/>
    </row>
    <row r="46" spans="1:10" s="109" customFormat="1" ht="35.25" customHeight="1" x14ac:dyDescent="0.25">
      <c r="A46" s="14"/>
      <c r="B46" s="19"/>
      <c r="C46" s="200" t="s">
        <v>137</v>
      </c>
      <c r="D46" s="79"/>
      <c r="E46" s="205" t="s">
        <v>10</v>
      </c>
      <c r="F46" s="200" t="s">
        <v>137</v>
      </c>
      <c r="G46" s="15"/>
      <c r="H46" s="350" t="s">
        <v>154</v>
      </c>
    </row>
    <row r="47" spans="1:10" s="109" customFormat="1" ht="12.95" customHeight="1" x14ac:dyDescent="0.25">
      <c r="A47" s="16" t="s">
        <v>79</v>
      </c>
      <c r="B47" s="7" t="s">
        <v>62</v>
      </c>
      <c r="C47" s="196" t="s">
        <v>97</v>
      </c>
      <c r="D47" s="77"/>
      <c r="E47" s="206" t="s">
        <v>64</v>
      </c>
      <c r="F47" s="196" t="s">
        <v>97</v>
      </c>
      <c r="G47" s="17"/>
      <c r="H47" s="351"/>
    </row>
    <row r="48" spans="1:10" s="109" customFormat="1" ht="12.95" customHeight="1" x14ac:dyDescent="0.2">
      <c r="A48" s="97"/>
      <c r="B48" s="98"/>
      <c r="C48" s="99"/>
      <c r="D48" s="100"/>
      <c r="E48" s="104"/>
      <c r="F48" s="99"/>
      <c r="G48" s="102"/>
      <c r="H48" s="105"/>
    </row>
    <row r="49" spans="1:8" s="109" customFormat="1" ht="12.95" customHeight="1" x14ac:dyDescent="0.2">
      <c r="A49" s="97">
        <v>10107</v>
      </c>
      <c r="B49" s="98">
        <v>10</v>
      </c>
      <c r="C49" s="99">
        <f t="shared" ref="C49:C82" si="2">(B49/B$84)*100</f>
        <v>8.9055125122450798E-2</v>
      </c>
      <c r="D49" s="100"/>
      <c r="E49" s="101">
        <v>538805</v>
      </c>
      <c r="F49" s="99">
        <f t="shared" ref="F49:F82" si="3">(E49/E$84)*100</f>
        <v>6.322880652063477E-2</v>
      </c>
      <c r="G49" s="102"/>
      <c r="H49" s="103">
        <v>20630.3</v>
      </c>
    </row>
    <row r="50" spans="1:8" s="109" customFormat="1" ht="12.95" customHeight="1" x14ac:dyDescent="0.2">
      <c r="A50" s="97">
        <v>10110</v>
      </c>
      <c r="B50" s="98">
        <v>24</v>
      </c>
      <c r="C50" s="99">
        <f t="shared" si="2"/>
        <v>0.21373230029388193</v>
      </c>
      <c r="D50" s="100"/>
      <c r="E50" s="104">
        <v>1371023</v>
      </c>
      <c r="F50" s="99">
        <f t="shared" si="3"/>
        <v>0.16088965024886601</v>
      </c>
      <c r="G50" s="102"/>
      <c r="H50" s="105">
        <v>21810.959999999999</v>
      </c>
    </row>
    <row r="51" spans="1:8" s="109" customFormat="1" ht="12.95" customHeight="1" x14ac:dyDescent="0.2">
      <c r="A51" s="97">
        <v>10111</v>
      </c>
      <c r="B51" s="98">
        <v>22</v>
      </c>
      <c r="C51" s="99">
        <f t="shared" si="2"/>
        <v>0.19592127526939176</v>
      </c>
      <c r="D51" s="100"/>
      <c r="E51" s="104">
        <v>3028830</v>
      </c>
      <c r="F51" s="99">
        <f t="shared" si="3"/>
        <v>0.35543342406602429</v>
      </c>
      <c r="G51" s="102"/>
      <c r="H51" s="105">
        <v>63199.839999999997</v>
      </c>
    </row>
    <row r="52" spans="1:8" s="109" customFormat="1" ht="12.95" customHeight="1" x14ac:dyDescent="0.2">
      <c r="A52" s="97">
        <v>10112</v>
      </c>
      <c r="B52" s="98">
        <v>18</v>
      </c>
      <c r="C52" s="99">
        <f t="shared" si="2"/>
        <v>0.16029922522041143</v>
      </c>
      <c r="D52" s="100"/>
      <c r="E52" s="104">
        <v>4783265</v>
      </c>
      <c r="F52" s="99">
        <f t="shared" si="3"/>
        <v>0.56131650081555307</v>
      </c>
      <c r="G52" s="102"/>
      <c r="H52" s="105">
        <v>89621.79</v>
      </c>
    </row>
    <row r="53" spans="1:8" s="109" customFormat="1" ht="12.95" customHeight="1" x14ac:dyDescent="0.2">
      <c r="A53" s="97">
        <v>10118</v>
      </c>
      <c r="B53" s="98">
        <v>55</v>
      </c>
      <c r="C53" s="99">
        <f t="shared" si="2"/>
        <v>0.48980318817347934</v>
      </c>
      <c r="D53" s="100"/>
      <c r="E53" s="104">
        <v>5039935</v>
      </c>
      <c r="F53" s="99">
        <f t="shared" si="3"/>
        <v>0.59143674426105064</v>
      </c>
      <c r="G53" s="102"/>
      <c r="H53" s="105">
        <v>31903.759999999998</v>
      </c>
    </row>
    <row r="54" spans="1:8" s="109" customFormat="1" ht="12.95" customHeight="1" x14ac:dyDescent="0.2">
      <c r="A54" s="97">
        <v>10119</v>
      </c>
      <c r="B54" s="98">
        <v>79</v>
      </c>
      <c r="C54" s="99">
        <f t="shared" si="2"/>
        <v>0.70353548846736125</v>
      </c>
      <c r="D54" s="100"/>
      <c r="E54" s="104">
        <v>3559679</v>
      </c>
      <c r="F54" s="99">
        <f t="shared" si="3"/>
        <v>0.41772859339940549</v>
      </c>
      <c r="G54" s="102"/>
      <c r="H54" s="105">
        <v>27510.05</v>
      </c>
    </row>
    <row r="55" spans="1:8" s="109" customFormat="1" ht="12.95" customHeight="1" x14ac:dyDescent="0.2">
      <c r="A55" s="97">
        <v>10120</v>
      </c>
      <c r="B55" s="98">
        <v>20</v>
      </c>
      <c r="C55" s="99">
        <f t="shared" si="2"/>
        <v>0.1781102502449016</v>
      </c>
      <c r="D55" s="100"/>
      <c r="E55" s="104">
        <v>1869345</v>
      </c>
      <c r="F55" s="99">
        <f t="shared" si="3"/>
        <v>0.21936777373134253</v>
      </c>
      <c r="G55" s="102"/>
      <c r="H55" s="105">
        <v>51179.33</v>
      </c>
    </row>
    <row r="56" spans="1:8" s="109" customFormat="1" ht="12.95" customHeight="1" x14ac:dyDescent="0.2">
      <c r="A56" s="97">
        <v>10123</v>
      </c>
      <c r="B56" s="98">
        <v>12</v>
      </c>
      <c r="C56" s="99">
        <f t="shared" si="2"/>
        <v>0.10686615014694097</v>
      </c>
      <c r="D56" s="100"/>
      <c r="E56" s="104">
        <v>160280</v>
      </c>
      <c r="F56" s="99">
        <f t="shared" si="3"/>
        <v>1.8808869830694484E-2</v>
      </c>
      <c r="G56" s="102"/>
      <c r="H56" s="105">
        <v>2732.82</v>
      </c>
    </row>
    <row r="57" spans="1:8" s="109" customFormat="1" ht="12.95" customHeight="1" x14ac:dyDescent="0.2">
      <c r="A57" s="97">
        <v>10128</v>
      </c>
      <c r="B57" s="98">
        <v>61</v>
      </c>
      <c r="C57" s="99">
        <f t="shared" si="2"/>
        <v>0.54323626324694985</v>
      </c>
      <c r="D57" s="100"/>
      <c r="E57" s="104">
        <v>1307438</v>
      </c>
      <c r="F57" s="99">
        <f t="shared" si="3"/>
        <v>0.15342794580548746</v>
      </c>
      <c r="G57" s="102"/>
      <c r="H57" s="105">
        <v>14341.08</v>
      </c>
    </row>
    <row r="58" spans="1:8" s="109" customFormat="1" ht="12.95" customHeight="1" x14ac:dyDescent="0.2">
      <c r="A58" s="97">
        <v>10151</v>
      </c>
      <c r="B58" s="98">
        <v>26</v>
      </c>
      <c r="C58" s="99">
        <f t="shared" si="2"/>
        <v>0.2315433253183721</v>
      </c>
      <c r="D58" s="100"/>
      <c r="E58" s="104">
        <v>1345793</v>
      </c>
      <c r="F58" s="99">
        <f t="shared" si="3"/>
        <v>0.15792890788657238</v>
      </c>
      <c r="G58" s="102"/>
      <c r="H58" s="105">
        <v>34556.25</v>
      </c>
    </row>
    <row r="59" spans="1:8" s="109" customFormat="1" ht="12.95" customHeight="1" x14ac:dyDescent="0.2">
      <c r="A59" s="97">
        <v>10152</v>
      </c>
      <c r="B59" s="98">
        <v>27</v>
      </c>
      <c r="C59" s="99">
        <f t="shared" si="2"/>
        <v>0.24044883783061713</v>
      </c>
      <c r="D59" s="100"/>
      <c r="E59" s="104">
        <v>2982553</v>
      </c>
      <c r="F59" s="99">
        <f t="shared" si="3"/>
        <v>0.35000281470019545</v>
      </c>
      <c r="G59" s="102"/>
      <c r="H59" s="105">
        <v>55671.68</v>
      </c>
    </row>
    <row r="60" spans="1:8" s="109" customFormat="1" ht="12.95" customHeight="1" x14ac:dyDescent="0.2">
      <c r="A60" s="97">
        <v>10153</v>
      </c>
      <c r="B60" s="98">
        <v>29</v>
      </c>
      <c r="C60" s="99">
        <f t="shared" si="2"/>
        <v>0.25825986285510727</v>
      </c>
      <c r="D60" s="100"/>
      <c r="E60" s="104">
        <v>8038407</v>
      </c>
      <c r="F60" s="99">
        <f t="shared" si="3"/>
        <v>0.94330765478626999</v>
      </c>
      <c r="G60" s="102"/>
      <c r="H60" s="105">
        <v>87792</v>
      </c>
    </row>
    <row r="61" spans="1:8" s="109" customFormat="1" ht="12.95" customHeight="1" x14ac:dyDescent="0.2">
      <c r="A61" s="97">
        <v>10154</v>
      </c>
      <c r="B61" s="98">
        <v>11</v>
      </c>
      <c r="C61" s="99">
        <f t="shared" si="2"/>
        <v>9.7960637634695882E-2</v>
      </c>
      <c r="D61" s="100"/>
      <c r="E61" s="104">
        <v>4866677</v>
      </c>
      <c r="F61" s="99">
        <f t="shared" si="3"/>
        <v>0.57110490517241541</v>
      </c>
      <c r="G61" s="102"/>
      <c r="H61" s="105">
        <v>129108.52</v>
      </c>
    </row>
    <row r="62" spans="1:8" s="109" customFormat="1" ht="12.95" customHeight="1" x14ac:dyDescent="0.2">
      <c r="A62" s="97">
        <v>10155</v>
      </c>
      <c r="B62" s="98">
        <v>22</v>
      </c>
      <c r="C62" s="99">
        <f t="shared" si="2"/>
        <v>0.19592127526939176</v>
      </c>
      <c r="D62" s="100"/>
      <c r="E62" s="104">
        <v>522629</v>
      </c>
      <c r="F62" s="99">
        <f t="shared" si="3"/>
        <v>6.1330551726641043E-2</v>
      </c>
      <c r="G62" s="102"/>
      <c r="H62" s="105">
        <v>19780.830000000002</v>
      </c>
    </row>
    <row r="63" spans="1:8" s="109" customFormat="1" ht="12.95" customHeight="1" x14ac:dyDescent="0.2">
      <c r="A63" s="97">
        <v>10158</v>
      </c>
      <c r="B63" s="98">
        <v>16</v>
      </c>
      <c r="C63" s="99">
        <f t="shared" si="2"/>
        <v>0.14248820019592126</v>
      </c>
      <c r="D63" s="100"/>
      <c r="E63" s="104">
        <v>1222894</v>
      </c>
      <c r="F63" s="99">
        <f t="shared" si="3"/>
        <v>0.14350670116506925</v>
      </c>
      <c r="G63" s="102"/>
      <c r="H63" s="105">
        <v>48735.42</v>
      </c>
    </row>
    <row r="64" spans="1:8" s="109" customFormat="1" ht="12.95" customHeight="1" x14ac:dyDescent="0.2">
      <c r="A64" s="97">
        <v>10165</v>
      </c>
      <c r="B64" s="98">
        <v>43</v>
      </c>
      <c r="C64" s="99">
        <f t="shared" si="2"/>
        <v>0.38293703802653845</v>
      </c>
      <c r="D64" s="100"/>
      <c r="E64" s="104">
        <v>1248083</v>
      </c>
      <c r="F64" s="99">
        <f t="shared" si="3"/>
        <v>0.14646263217433655</v>
      </c>
      <c r="G64" s="102"/>
      <c r="H64" s="105">
        <v>23758.02</v>
      </c>
    </row>
    <row r="65" spans="1:8" s="109" customFormat="1" ht="12.95" customHeight="1" x14ac:dyDescent="0.2">
      <c r="A65" s="97">
        <v>10166</v>
      </c>
      <c r="B65" s="98">
        <v>29</v>
      </c>
      <c r="C65" s="99">
        <f t="shared" si="2"/>
        <v>0.25825986285510727</v>
      </c>
      <c r="D65" s="100"/>
      <c r="E65" s="104">
        <v>7376363</v>
      </c>
      <c r="F65" s="99">
        <f t="shared" si="3"/>
        <v>0.86561674251903575</v>
      </c>
      <c r="G65" s="102"/>
      <c r="H65" s="105">
        <v>95872</v>
      </c>
    </row>
    <row r="66" spans="1:8" s="109" customFormat="1" ht="12.95" customHeight="1" x14ac:dyDescent="0.2">
      <c r="A66" s="97">
        <v>10167</v>
      </c>
      <c r="B66" s="98">
        <v>27</v>
      </c>
      <c r="C66" s="99">
        <f t="shared" si="2"/>
        <v>0.24044883783061713</v>
      </c>
      <c r="D66" s="100"/>
      <c r="E66" s="104">
        <v>4069173</v>
      </c>
      <c r="F66" s="99">
        <f t="shared" si="3"/>
        <v>0.47751775190651713</v>
      </c>
      <c r="G66" s="102"/>
      <c r="H66" s="105">
        <v>112968.27</v>
      </c>
    </row>
    <row r="67" spans="1:8" s="109" customFormat="1" ht="12.95" customHeight="1" x14ac:dyDescent="0.2">
      <c r="A67" s="97">
        <v>10168</v>
      </c>
      <c r="B67" s="98">
        <v>14</v>
      </c>
      <c r="C67" s="99">
        <f t="shared" si="2"/>
        <v>0.12467717517143111</v>
      </c>
      <c r="D67" s="100"/>
      <c r="E67" s="104">
        <v>620181</v>
      </c>
      <c r="F67" s="99">
        <f t="shared" si="3"/>
        <v>7.2778286127214473E-2</v>
      </c>
      <c r="G67" s="102"/>
      <c r="H67" s="105">
        <v>28150.78</v>
      </c>
    </row>
    <row r="68" spans="1:8" s="109" customFormat="1" ht="12.95" customHeight="1" x14ac:dyDescent="0.2">
      <c r="A68" s="97">
        <v>10169</v>
      </c>
      <c r="B68" s="98">
        <v>26</v>
      </c>
      <c r="C68" s="99">
        <f t="shared" si="2"/>
        <v>0.2315433253183721</v>
      </c>
      <c r="D68" s="100"/>
      <c r="E68" s="104">
        <v>1710579</v>
      </c>
      <c r="F68" s="99">
        <f t="shared" si="3"/>
        <v>0.20073657191240044</v>
      </c>
      <c r="G68" s="102"/>
      <c r="H68" s="105">
        <v>34290.19</v>
      </c>
    </row>
    <row r="69" spans="1:8" s="109" customFormat="1" ht="12.95" customHeight="1" x14ac:dyDescent="0.2">
      <c r="A69" s="97">
        <v>10170</v>
      </c>
      <c r="B69" s="98">
        <v>27</v>
      </c>
      <c r="C69" s="99">
        <f t="shared" si="2"/>
        <v>0.24044883783061713</v>
      </c>
      <c r="D69" s="100"/>
      <c r="E69" s="104">
        <v>850824</v>
      </c>
      <c r="F69" s="99">
        <f t="shared" si="3"/>
        <v>9.984425920158975E-2</v>
      </c>
      <c r="G69" s="102"/>
      <c r="H69" s="105">
        <v>23471.49</v>
      </c>
    </row>
    <row r="70" spans="1:8" s="109" customFormat="1" ht="12.95" customHeight="1" x14ac:dyDescent="0.2">
      <c r="A70" s="97">
        <v>10171</v>
      </c>
      <c r="B70" s="98">
        <v>26</v>
      </c>
      <c r="C70" s="99">
        <f t="shared" si="2"/>
        <v>0.2315433253183721</v>
      </c>
      <c r="D70" s="100"/>
      <c r="E70" s="104">
        <v>2790561</v>
      </c>
      <c r="F70" s="99">
        <f t="shared" si="3"/>
        <v>0.32747253932875364</v>
      </c>
      <c r="G70" s="102"/>
      <c r="H70" s="105">
        <v>71181.86</v>
      </c>
    </row>
    <row r="71" spans="1:8" s="109" customFormat="1" ht="12.95" customHeight="1" x14ac:dyDescent="0.2">
      <c r="A71" s="97">
        <v>10172</v>
      </c>
      <c r="B71" s="98">
        <v>24</v>
      </c>
      <c r="C71" s="99">
        <f t="shared" si="2"/>
        <v>0.21373230029388193</v>
      </c>
      <c r="D71" s="100"/>
      <c r="E71" s="104">
        <v>2508581</v>
      </c>
      <c r="F71" s="99">
        <f t="shared" si="3"/>
        <v>0.29438216551505741</v>
      </c>
      <c r="G71" s="102"/>
      <c r="H71" s="105">
        <v>77349.08</v>
      </c>
    </row>
    <row r="72" spans="1:8" s="109" customFormat="1" ht="12.95" customHeight="1" x14ac:dyDescent="0.2">
      <c r="A72" s="97">
        <v>10173</v>
      </c>
      <c r="B72" s="98">
        <v>18</v>
      </c>
      <c r="C72" s="99">
        <f t="shared" si="2"/>
        <v>0.16029922522041143</v>
      </c>
      <c r="D72" s="100"/>
      <c r="E72" s="104">
        <v>1439497</v>
      </c>
      <c r="F72" s="99">
        <f t="shared" si="3"/>
        <v>0.16892507920311467</v>
      </c>
      <c r="G72" s="102"/>
      <c r="H72" s="105">
        <v>19807.78</v>
      </c>
    </row>
    <row r="73" spans="1:8" s="109" customFormat="1" ht="12.95" customHeight="1" x14ac:dyDescent="0.2">
      <c r="A73" s="97">
        <v>10174</v>
      </c>
      <c r="B73" s="98">
        <v>22</v>
      </c>
      <c r="C73" s="99">
        <f t="shared" si="2"/>
        <v>0.19592127526939176</v>
      </c>
      <c r="D73" s="100"/>
      <c r="E73" s="104">
        <v>910503</v>
      </c>
      <c r="F73" s="99">
        <f t="shared" si="3"/>
        <v>0.10684759425665596</v>
      </c>
      <c r="G73" s="102"/>
      <c r="H73" s="105">
        <v>31070.26</v>
      </c>
    </row>
    <row r="74" spans="1:8" s="109" customFormat="1" ht="12.95" customHeight="1" x14ac:dyDescent="0.2">
      <c r="A74" s="97">
        <v>10175</v>
      </c>
      <c r="B74" s="98">
        <v>28</v>
      </c>
      <c r="C74" s="99">
        <f t="shared" si="2"/>
        <v>0.24935435034286221</v>
      </c>
      <c r="D74" s="100"/>
      <c r="E74" s="104">
        <v>714580</v>
      </c>
      <c r="F74" s="99">
        <f t="shared" si="3"/>
        <v>8.385601574505655E-2</v>
      </c>
      <c r="G74" s="102"/>
      <c r="H74" s="105">
        <v>22253.09</v>
      </c>
    </row>
    <row r="75" spans="1:8" s="20" customFormat="1" ht="12.75" customHeight="1" x14ac:dyDescent="0.25">
      <c r="A75" s="97">
        <v>10176</v>
      </c>
      <c r="B75" s="98">
        <v>19</v>
      </c>
      <c r="C75" s="99">
        <f t="shared" si="2"/>
        <v>0.16920473773265651</v>
      </c>
      <c r="D75" s="100"/>
      <c r="E75" s="104">
        <v>636632</v>
      </c>
      <c r="F75" s="99">
        <f t="shared" si="3"/>
        <v>7.4708812191506685E-2</v>
      </c>
      <c r="G75" s="102"/>
      <c r="H75" s="105">
        <v>21412.45</v>
      </c>
    </row>
    <row r="76" spans="1:8" ht="12.75" customHeight="1" x14ac:dyDescent="0.25">
      <c r="A76" s="97">
        <v>10177</v>
      </c>
      <c r="B76" s="98">
        <v>12</v>
      </c>
      <c r="C76" s="99">
        <f t="shared" si="2"/>
        <v>0.10686615014694097</v>
      </c>
      <c r="D76" s="100"/>
      <c r="E76" s="104">
        <v>562576</v>
      </c>
      <c r="F76" s="99">
        <f t="shared" si="3"/>
        <v>6.6018335125235708E-2</v>
      </c>
      <c r="G76" s="102"/>
      <c r="H76" s="108">
        <v>37077.769999999997</v>
      </c>
    </row>
    <row r="77" spans="1:8" ht="12.75" customHeight="1" x14ac:dyDescent="0.25">
      <c r="A77" s="97">
        <v>10178</v>
      </c>
      <c r="B77" s="98">
        <v>18</v>
      </c>
      <c r="C77" s="99">
        <f t="shared" si="2"/>
        <v>0.16029922522041143</v>
      </c>
      <c r="D77" s="100"/>
      <c r="E77" s="104">
        <v>2809759</v>
      </c>
      <c r="F77" s="99">
        <f t="shared" si="3"/>
        <v>0.32972542604580923</v>
      </c>
      <c r="G77" s="102"/>
      <c r="H77" s="108">
        <v>56387.57</v>
      </c>
    </row>
    <row r="78" spans="1:8" ht="12.75" customHeight="1" x14ac:dyDescent="0.25">
      <c r="A78" s="97">
        <v>10271</v>
      </c>
      <c r="B78" s="98">
        <v>19</v>
      </c>
      <c r="C78" s="99">
        <f t="shared" si="2"/>
        <v>0.16920473773265651</v>
      </c>
      <c r="D78" s="100"/>
      <c r="E78" s="104">
        <v>868523</v>
      </c>
      <c r="F78" s="99">
        <f t="shared" si="3"/>
        <v>0.10192123815800015</v>
      </c>
      <c r="G78" s="102"/>
      <c r="H78" s="108">
        <v>29105.31</v>
      </c>
    </row>
    <row r="79" spans="1:8" ht="12.75" customHeight="1" x14ac:dyDescent="0.25">
      <c r="A79" s="97">
        <v>10279</v>
      </c>
      <c r="B79" s="98">
        <v>11</v>
      </c>
      <c r="C79" s="99">
        <f t="shared" si="2"/>
        <v>9.7960637634695882E-2</v>
      </c>
      <c r="D79" s="100"/>
      <c r="E79" s="104">
        <v>362528</v>
      </c>
      <c r="F79" s="99">
        <f t="shared" si="3"/>
        <v>4.2542687559159034E-2</v>
      </c>
      <c r="G79" s="102"/>
      <c r="H79" s="108">
        <v>35760.620000000003</v>
      </c>
    </row>
    <row r="80" spans="1:8" ht="12.75" customHeight="1" x14ac:dyDescent="0.25">
      <c r="A80" s="97">
        <v>10281</v>
      </c>
      <c r="B80" s="98">
        <v>51</v>
      </c>
      <c r="C80" s="99">
        <f t="shared" si="2"/>
        <v>0.45418113812449912</v>
      </c>
      <c r="D80" s="100"/>
      <c r="E80" s="104">
        <v>8924487</v>
      </c>
      <c r="F80" s="99">
        <f t="shared" si="3"/>
        <v>1.0472892081901992</v>
      </c>
      <c r="G80" s="102"/>
      <c r="H80" s="108">
        <v>50894.53</v>
      </c>
    </row>
    <row r="81" spans="1:8" ht="12.75" customHeight="1" x14ac:dyDescent="0.25">
      <c r="A81" s="97">
        <v>10282</v>
      </c>
      <c r="B81" s="98">
        <v>13</v>
      </c>
      <c r="C81" s="99">
        <f t="shared" si="2"/>
        <v>0.11577166265918605</v>
      </c>
      <c r="D81" s="100"/>
      <c r="E81" s="104">
        <v>1647219</v>
      </c>
      <c r="F81" s="99">
        <f t="shared" si="3"/>
        <v>0.19330127123562973</v>
      </c>
      <c r="G81" s="102"/>
      <c r="H81" s="108">
        <v>73464.03</v>
      </c>
    </row>
    <row r="82" spans="1:8" ht="12.75" customHeight="1" x14ac:dyDescent="0.25">
      <c r="A82" s="97" t="s">
        <v>164</v>
      </c>
      <c r="B82" s="98">
        <v>1112</v>
      </c>
      <c r="C82" s="99">
        <f t="shared" si="2"/>
        <v>9.9029299136165285</v>
      </c>
      <c r="D82" s="100"/>
      <c r="E82" s="104">
        <v>103850066</v>
      </c>
      <c r="F82" s="99">
        <f t="shared" si="3"/>
        <v>12.186812910550481</v>
      </c>
      <c r="G82" s="102"/>
      <c r="H82" s="108">
        <v>46663.68</v>
      </c>
    </row>
    <row r="83" spans="1:8" ht="12" customHeight="1" x14ac:dyDescent="0.25">
      <c r="A83" s="29"/>
      <c r="B83" s="30"/>
      <c r="C83" s="99"/>
      <c r="D83" s="32"/>
      <c r="E83" s="36"/>
      <c r="F83" s="31"/>
      <c r="G83" s="34"/>
      <c r="H83" s="37"/>
    </row>
    <row r="84" spans="1:8" x14ac:dyDescent="0.25">
      <c r="A84" s="83" t="s">
        <v>0</v>
      </c>
      <c r="B84" s="84">
        <f>SUM(B10:B83)</f>
        <v>11229</v>
      </c>
      <c r="C84" s="85">
        <f>SUM(C10:C83)</f>
        <v>100.00000000000006</v>
      </c>
      <c r="D84" s="86" t="s">
        <v>11</v>
      </c>
      <c r="E84" s="87">
        <f>SUM(E10:E83)</f>
        <v>852151147</v>
      </c>
      <c r="F84" s="85">
        <f>SUM(F10:F83)</f>
        <v>100.00000000000001</v>
      </c>
      <c r="G84" s="88" t="s">
        <v>11</v>
      </c>
      <c r="H84" s="278">
        <v>28080</v>
      </c>
    </row>
    <row r="85" spans="1:8" x14ac:dyDescent="0.25">
      <c r="A85" s="96"/>
    </row>
  </sheetData>
  <mergeCells count="6">
    <mergeCell ref="H7:H8"/>
    <mergeCell ref="H46:H47"/>
    <mergeCell ref="A1:H1"/>
    <mergeCell ref="A2:H2"/>
    <mergeCell ref="A4:H4"/>
    <mergeCell ref="A5:H5"/>
  </mergeCells>
  <printOptions horizontalCentered="1"/>
  <pageMargins left="0.7" right="0.7" top="0.75" bottom="0.75" header="0.3" footer="0.3"/>
  <pageSetup fitToHeight="2" orientation="portrait" horizontalDpi="4294967295" verticalDpi="4294967295" r:id="rId1"/>
  <rowBreaks count="1" manualBreakCount="1">
    <brk id="44" max="7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FFC000"/>
    <pageSetUpPr fitToPage="1"/>
  </sheetPr>
  <dimension ref="A1:I58"/>
  <sheetViews>
    <sheetView showGridLines="0" zoomScaleNormal="100" workbookViewId="0">
      <selection sqref="A1:I1"/>
    </sheetView>
  </sheetViews>
  <sheetFormatPr defaultRowHeight="15" x14ac:dyDescent="0.25"/>
  <cols>
    <col min="1" max="1" width="16.7109375" style="121" customWidth="1"/>
    <col min="2" max="2" width="12.42578125" style="121" customWidth="1"/>
    <col min="3" max="3" width="10.5703125" style="121" customWidth="1"/>
    <col min="4" max="4" width="12.42578125" style="121" customWidth="1"/>
    <col min="5" max="5" width="10.5703125" style="121" customWidth="1"/>
    <col min="6" max="6" width="12.42578125" style="121" customWidth="1"/>
    <col min="7" max="7" width="10.5703125" style="121" customWidth="1"/>
    <col min="8" max="8" width="12.42578125" style="121" customWidth="1"/>
    <col min="9" max="9" width="10.5703125" style="121" customWidth="1"/>
    <col min="10" max="16384" width="9.140625" style="121"/>
  </cols>
  <sheetData>
    <row r="1" spans="1:9" ht="18" x14ac:dyDescent="0.25">
      <c r="A1" s="336" t="s">
        <v>8</v>
      </c>
      <c r="B1" s="336"/>
      <c r="C1" s="336"/>
      <c r="D1" s="336"/>
      <c r="E1" s="336"/>
      <c r="F1" s="336"/>
      <c r="G1" s="336"/>
      <c r="H1" s="336"/>
      <c r="I1" s="336"/>
    </row>
    <row r="2" spans="1:9" ht="18" x14ac:dyDescent="0.25">
      <c r="A2" s="336" t="s">
        <v>207</v>
      </c>
      <c r="B2" s="336"/>
      <c r="C2" s="336"/>
      <c r="D2" s="336"/>
      <c r="E2" s="336"/>
      <c r="F2" s="336"/>
      <c r="G2" s="336"/>
      <c r="H2" s="336"/>
      <c r="I2" s="336"/>
    </row>
    <row r="3" spans="1:9" x14ac:dyDescent="0.25">
      <c r="A3" s="112"/>
      <c r="B3" s="112"/>
      <c r="C3" s="112"/>
    </row>
    <row r="4" spans="1:9" ht="18" x14ac:dyDescent="0.25">
      <c r="A4" s="336" t="s">
        <v>130</v>
      </c>
      <c r="B4" s="336"/>
      <c r="C4" s="336"/>
      <c r="D4" s="336"/>
      <c r="E4" s="336"/>
      <c r="F4" s="336"/>
      <c r="G4" s="336"/>
      <c r="H4" s="336"/>
      <c r="I4" s="336"/>
    </row>
    <row r="5" spans="1:9" ht="18" x14ac:dyDescent="0.25">
      <c r="A5" s="336" t="s">
        <v>114</v>
      </c>
      <c r="B5" s="336"/>
      <c r="C5" s="336"/>
      <c r="D5" s="336"/>
      <c r="E5" s="336"/>
      <c r="F5" s="336"/>
      <c r="G5" s="336"/>
      <c r="H5" s="336"/>
      <c r="I5" s="336"/>
    </row>
    <row r="6" spans="1:9" ht="18" x14ac:dyDescent="0.25">
      <c r="A6" s="336" t="s">
        <v>146</v>
      </c>
      <c r="B6" s="336"/>
      <c r="C6" s="336"/>
      <c r="D6" s="336"/>
      <c r="E6" s="336"/>
      <c r="F6" s="336"/>
      <c r="G6" s="336"/>
      <c r="H6" s="336"/>
      <c r="I6" s="336"/>
    </row>
    <row r="7" spans="1:9" ht="18" x14ac:dyDescent="0.25">
      <c r="A7" s="336" t="s">
        <v>156</v>
      </c>
      <c r="B7" s="336"/>
      <c r="C7" s="336"/>
      <c r="D7" s="336"/>
      <c r="E7" s="336"/>
      <c r="F7" s="336"/>
      <c r="G7" s="336"/>
      <c r="H7" s="336"/>
      <c r="I7" s="336"/>
    </row>
    <row r="8" spans="1:9" ht="18" x14ac:dyDescent="0.25">
      <c r="A8" s="314"/>
      <c r="B8" s="314"/>
      <c r="C8" s="314"/>
      <c r="D8" s="314"/>
      <c r="E8" s="314"/>
      <c r="F8" s="314"/>
      <c r="G8" s="314"/>
      <c r="H8" s="314"/>
      <c r="I8" s="314"/>
    </row>
    <row r="9" spans="1:9" ht="18" x14ac:dyDescent="0.25">
      <c r="A9" s="123"/>
      <c r="B9" s="346" t="s">
        <v>159</v>
      </c>
      <c r="C9" s="347"/>
      <c r="D9" s="347"/>
      <c r="E9" s="347"/>
      <c r="F9" s="347"/>
      <c r="G9" s="347"/>
      <c r="H9" s="347"/>
      <c r="I9" s="348"/>
    </row>
    <row r="10" spans="1:9" x14ac:dyDescent="0.25">
      <c r="A10" s="124"/>
      <c r="B10" s="344" t="s">
        <v>91</v>
      </c>
      <c r="C10" s="345"/>
      <c r="D10" s="344" t="s">
        <v>92</v>
      </c>
      <c r="E10" s="345"/>
      <c r="F10" s="344" t="s">
        <v>106</v>
      </c>
      <c r="G10" s="345"/>
      <c r="H10" s="344" t="s">
        <v>107</v>
      </c>
      <c r="I10" s="345"/>
    </row>
    <row r="11" spans="1:9" ht="33.75" customHeight="1" x14ac:dyDescent="0.25">
      <c r="A11" s="83" t="s">
        <v>79</v>
      </c>
      <c r="B11" s="318" t="s">
        <v>62</v>
      </c>
      <c r="C11" s="126" t="s">
        <v>138</v>
      </c>
      <c r="D11" s="318" t="s">
        <v>62</v>
      </c>
      <c r="E11" s="126" t="s">
        <v>138</v>
      </c>
      <c r="F11" s="318" t="s">
        <v>62</v>
      </c>
      <c r="G11" s="126" t="s">
        <v>138</v>
      </c>
      <c r="H11" s="318" t="s">
        <v>62</v>
      </c>
      <c r="I11" s="126" t="s">
        <v>138</v>
      </c>
    </row>
    <row r="12" spans="1:9" x14ac:dyDescent="0.25">
      <c r="A12" s="29"/>
      <c r="B12" s="317"/>
      <c r="C12" s="128"/>
      <c r="D12" s="317"/>
      <c r="E12" s="128"/>
      <c r="F12" s="317"/>
      <c r="G12" s="128"/>
      <c r="H12" s="317"/>
      <c r="I12" s="128"/>
    </row>
    <row r="13" spans="1:9" x14ac:dyDescent="0.25">
      <c r="A13" s="29">
        <v>10001</v>
      </c>
      <c r="B13" s="130">
        <v>186</v>
      </c>
      <c r="C13" s="131">
        <v>1109842</v>
      </c>
      <c r="D13" s="130">
        <v>76</v>
      </c>
      <c r="E13" s="131">
        <v>984483</v>
      </c>
      <c r="F13" s="130">
        <v>116</v>
      </c>
      <c r="G13" s="131">
        <v>2681561</v>
      </c>
      <c r="H13" s="130">
        <v>56</v>
      </c>
      <c r="I13" s="131">
        <v>1889534</v>
      </c>
    </row>
    <row r="14" spans="1:9" x14ac:dyDescent="0.25">
      <c r="A14" s="29">
        <v>10003</v>
      </c>
      <c r="B14" s="130">
        <v>80</v>
      </c>
      <c r="C14" s="132">
        <v>483193</v>
      </c>
      <c r="D14" s="130">
        <v>47</v>
      </c>
      <c r="E14" s="132">
        <v>706070</v>
      </c>
      <c r="F14" s="130">
        <v>56</v>
      </c>
      <c r="G14" s="132">
        <v>1270035</v>
      </c>
      <c r="H14" s="130">
        <v>54</v>
      </c>
      <c r="I14" s="132">
        <v>1853303</v>
      </c>
    </row>
    <row r="15" spans="1:9" x14ac:dyDescent="0.25">
      <c r="A15" s="29">
        <v>10004</v>
      </c>
      <c r="B15" s="130">
        <v>58</v>
      </c>
      <c r="C15" s="132">
        <v>442969</v>
      </c>
      <c r="D15" s="130">
        <v>20</v>
      </c>
      <c r="E15" s="132">
        <v>255996</v>
      </c>
      <c r="F15" s="130">
        <v>33</v>
      </c>
      <c r="G15" s="132">
        <v>736329</v>
      </c>
      <c r="H15" s="130">
        <v>18</v>
      </c>
      <c r="I15" s="132">
        <v>599631</v>
      </c>
    </row>
    <row r="16" spans="1:9" x14ac:dyDescent="0.25">
      <c r="A16" s="29">
        <v>10005</v>
      </c>
      <c r="B16" s="130">
        <v>46</v>
      </c>
      <c r="C16" s="132">
        <v>313140</v>
      </c>
      <c r="D16" s="130">
        <v>24</v>
      </c>
      <c r="E16" s="132">
        <v>336032</v>
      </c>
      <c r="F16" s="130">
        <v>35</v>
      </c>
      <c r="G16" s="132">
        <v>824198</v>
      </c>
      <c r="H16" s="130">
        <v>21</v>
      </c>
      <c r="I16" s="132">
        <v>692859</v>
      </c>
    </row>
    <row r="17" spans="1:9" x14ac:dyDescent="0.25">
      <c r="A17" s="29">
        <v>10010</v>
      </c>
      <c r="B17" s="130">
        <v>110</v>
      </c>
      <c r="C17" s="132">
        <v>718850</v>
      </c>
      <c r="D17" s="130">
        <v>40</v>
      </c>
      <c r="E17" s="132">
        <v>515049</v>
      </c>
      <c r="F17" s="130">
        <v>86</v>
      </c>
      <c r="G17" s="132">
        <v>2038759</v>
      </c>
      <c r="H17" s="130">
        <v>39</v>
      </c>
      <c r="I17" s="132">
        <v>1326590</v>
      </c>
    </row>
    <row r="18" spans="1:9" x14ac:dyDescent="0.25">
      <c r="A18" s="29">
        <v>10011</v>
      </c>
      <c r="B18" s="130">
        <v>100</v>
      </c>
      <c r="C18" s="132">
        <v>731420</v>
      </c>
      <c r="D18" s="130">
        <v>48</v>
      </c>
      <c r="E18" s="132">
        <v>579639</v>
      </c>
      <c r="F18" s="130">
        <v>50</v>
      </c>
      <c r="G18" s="132">
        <v>1103674</v>
      </c>
      <c r="H18" s="130">
        <v>39</v>
      </c>
      <c r="I18" s="132">
        <v>1309334</v>
      </c>
    </row>
    <row r="19" spans="1:9" x14ac:dyDescent="0.25">
      <c r="A19" s="29">
        <v>10012</v>
      </c>
      <c r="B19" s="130">
        <v>116</v>
      </c>
      <c r="C19" s="132">
        <v>773325</v>
      </c>
      <c r="D19" s="130">
        <v>39</v>
      </c>
      <c r="E19" s="132">
        <v>483476</v>
      </c>
      <c r="F19" s="130">
        <v>71</v>
      </c>
      <c r="G19" s="132">
        <v>1701750</v>
      </c>
      <c r="H19" s="130">
        <v>48</v>
      </c>
      <c r="I19" s="132">
        <v>1633287</v>
      </c>
    </row>
    <row r="20" spans="1:9" x14ac:dyDescent="0.25">
      <c r="A20" s="29">
        <v>10013</v>
      </c>
      <c r="B20" s="130">
        <v>108</v>
      </c>
      <c r="C20" s="132">
        <v>592019</v>
      </c>
      <c r="D20" s="130">
        <v>44</v>
      </c>
      <c r="E20" s="132">
        <v>485476</v>
      </c>
      <c r="F20" s="130">
        <v>63</v>
      </c>
      <c r="G20" s="132">
        <v>1461259</v>
      </c>
      <c r="H20" s="130">
        <v>25</v>
      </c>
      <c r="I20" s="132">
        <v>844061</v>
      </c>
    </row>
    <row r="21" spans="1:9" x14ac:dyDescent="0.25">
      <c r="A21" s="29">
        <v>10014</v>
      </c>
      <c r="B21" s="130">
        <v>62</v>
      </c>
      <c r="C21" s="132">
        <v>472256</v>
      </c>
      <c r="D21" s="130">
        <v>20</v>
      </c>
      <c r="E21" s="132">
        <v>260064</v>
      </c>
      <c r="F21" s="130">
        <v>35</v>
      </c>
      <c r="G21" s="132">
        <v>851487</v>
      </c>
      <c r="H21" s="130">
        <v>23</v>
      </c>
      <c r="I21" s="132">
        <v>777370</v>
      </c>
    </row>
    <row r="22" spans="1:9" x14ac:dyDescent="0.25">
      <c r="A22" s="29">
        <v>10016</v>
      </c>
      <c r="B22" s="130">
        <v>162</v>
      </c>
      <c r="C22" s="132">
        <v>1094550</v>
      </c>
      <c r="D22" s="130">
        <v>65</v>
      </c>
      <c r="E22" s="132">
        <v>740967</v>
      </c>
      <c r="F22" s="130">
        <v>110</v>
      </c>
      <c r="G22" s="132">
        <v>2538569</v>
      </c>
      <c r="H22" s="130">
        <v>60</v>
      </c>
      <c r="I22" s="132">
        <v>2027249</v>
      </c>
    </row>
    <row r="23" spans="1:9" x14ac:dyDescent="0.25">
      <c r="A23" s="29">
        <v>10017</v>
      </c>
      <c r="B23" s="130">
        <v>207</v>
      </c>
      <c r="C23" s="132">
        <v>1303091</v>
      </c>
      <c r="D23" s="130">
        <v>87</v>
      </c>
      <c r="E23" s="132">
        <v>1090403</v>
      </c>
      <c r="F23" s="130">
        <v>146</v>
      </c>
      <c r="G23" s="132">
        <v>3396133</v>
      </c>
      <c r="H23" s="130">
        <v>93</v>
      </c>
      <c r="I23" s="132">
        <v>3138333</v>
      </c>
    </row>
    <row r="24" spans="1:9" x14ac:dyDescent="0.25">
      <c r="A24" s="29">
        <v>10018</v>
      </c>
      <c r="B24" s="130">
        <v>190</v>
      </c>
      <c r="C24" s="132">
        <v>1403439</v>
      </c>
      <c r="D24" s="130">
        <v>89</v>
      </c>
      <c r="E24" s="132">
        <v>1243078</v>
      </c>
      <c r="F24" s="130">
        <v>127</v>
      </c>
      <c r="G24" s="132">
        <v>2995213</v>
      </c>
      <c r="H24" s="130">
        <v>58</v>
      </c>
      <c r="I24" s="132">
        <v>1949526</v>
      </c>
    </row>
    <row r="25" spans="1:9" x14ac:dyDescent="0.25">
      <c r="A25" s="29">
        <v>10019</v>
      </c>
      <c r="B25" s="130">
        <v>177</v>
      </c>
      <c r="C25" s="132">
        <v>946755</v>
      </c>
      <c r="D25" s="130">
        <v>80</v>
      </c>
      <c r="E25" s="132">
        <v>851652</v>
      </c>
      <c r="F25" s="130">
        <v>105</v>
      </c>
      <c r="G25" s="132">
        <v>2365172</v>
      </c>
      <c r="H25" s="130">
        <v>64</v>
      </c>
      <c r="I25" s="132">
        <v>2185756</v>
      </c>
    </row>
    <row r="26" spans="1:9" x14ac:dyDescent="0.25">
      <c r="A26" s="29">
        <v>10020</v>
      </c>
      <c r="B26" s="130">
        <v>20</v>
      </c>
      <c r="C26" s="132">
        <v>101394</v>
      </c>
      <c r="D26" s="130">
        <v>14</v>
      </c>
      <c r="E26" s="132">
        <v>148687</v>
      </c>
      <c r="F26" s="130">
        <v>16</v>
      </c>
      <c r="G26" s="132">
        <v>388403</v>
      </c>
      <c r="H26" s="130">
        <v>12</v>
      </c>
      <c r="I26" s="132">
        <v>409654</v>
      </c>
    </row>
    <row r="27" spans="1:9" x14ac:dyDescent="0.25">
      <c r="A27" s="29">
        <v>10021</v>
      </c>
      <c r="B27" s="130">
        <v>44</v>
      </c>
      <c r="C27" s="132">
        <v>262321</v>
      </c>
      <c r="D27" s="130">
        <v>12</v>
      </c>
      <c r="E27" s="132">
        <v>170652</v>
      </c>
      <c r="F27" s="130">
        <v>25</v>
      </c>
      <c r="G27" s="132">
        <v>603863</v>
      </c>
      <c r="H27" s="130">
        <v>20</v>
      </c>
      <c r="I27" s="132">
        <v>687373</v>
      </c>
    </row>
    <row r="28" spans="1:9" x14ac:dyDescent="0.25">
      <c r="A28" s="29">
        <v>10022</v>
      </c>
      <c r="B28" s="130">
        <v>285</v>
      </c>
      <c r="C28" s="132">
        <v>1930585</v>
      </c>
      <c r="D28" s="130">
        <v>116</v>
      </c>
      <c r="E28" s="132">
        <v>1325104</v>
      </c>
      <c r="F28" s="130">
        <v>210</v>
      </c>
      <c r="G28" s="132">
        <v>4917459</v>
      </c>
      <c r="H28" s="130">
        <v>124</v>
      </c>
      <c r="I28" s="132">
        <v>4198230</v>
      </c>
    </row>
    <row r="29" spans="1:9" x14ac:dyDescent="0.25">
      <c r="A29" s="29">
        <v>10023</v>
      </c>
      <c r="B29" s="130">
        <v>52</v>
      </c>
      <c r="C29" s="132">
        <v>389507</v>
      </c>
      <c r="D29" s="130">
        <v>16</v>
      </c>
      <c r="E29" s="132">
        <v>156141</v>
      </c>
      <c r="F29" s="130">
        <v>25</v>
      </c>
      <c r="G29" s="132">
        <v>572291</v>
      </c>
      <c r="H29" s="130">
        <v>17</v>
      </c>
      <c r="I29" s="132">
        <v>570829</v>
      </c>
    </row>
    <row r="30" spans="1:9" x14ac:dyDescent="0.25">
      <c r="A30" s="29">
        <v>10028</v>
      </c>
      <c r="B30" s="130">
        <v>26</v>
      </c>
      <c r="C30" s="132">
        <v>150715</v>
      </c>
      <c r="D30" s="130">
        <v>17</v>
      </c>
      <c r="E30" s="132">
        <v>185493</v>
      </c>
      <c r="F30" s="130">
        <v>22</v>
      </c>
      <c r="G30" s="132">
        <v>447144</v>
      </c>
      <c r="H30" s="130">
        <v>15</v>
      </c>
      <c r="I30" s="132">
        <v>502224</v>
      </c>
    </row>
    <row r="31" spans="1:9" x14ac:dyDescent="0.25">
      <c r="A31" s="29">
        <v>10036</v>
      </c>
      <c r="B31" s="130">
        <v>122</v>
      </c>
      <c r="C31" s="132">
        <v>743772</v>
      </c>
      <c r="D31" s="130">
        <v>51</v>
      </c>
      <c r="E31" s="132">
        <v>664909</v>
      </c>
      <c r="F31" s="130">
        <v>90</v>
      </c>
      <c r="G31" s="132">
        <v>2085644</v>
      </c>
      <c r="H31" s="130">
        <v>47</v>
      </c>
      <c r="I31" s="132">
        <v>1564644</v>
      </c>
    </row>
    <row r="32" spans="1:9" x14ac:dyDescent="0.25">
      <c r="A32" s="83">
        <v>10065</v>
      </c>
      <c r="B32" s="133">
        <v>39</v>
      </c>
      <c r="C32" s="134">
        <v>184851</v>
      </c>
      <c r="D32" s="133">
        <v>25</v>
      </c>
      <c r="E32" s="134">
        <v>235790</v>
      </c>
      <c r="F32" s="133">
        <v>29</v>
      </c>
      <c r="G32" s="134">
        <v>639411</v>
      </c>
      <c r="H32" s="133">
        <v>16</v>
      </c>
      <c r="I32" s="134">
        <v>559073</v>
      </c>
    </row>
    <row r="33" spans="1:9" ht="16.5" x14ac:dyDescent="0.3">
      <c r="A33" s="185"/>
      <c r="B33" s="186"/>
      <c r="C33" s="137"/>
      <c r="D33" s="186"/>
      <c r="E33" s="137"/>
      <c r="F33" s="186"/>
      <c r="G33" s="137"/>
      <c r="H33" s="186"/>
      <c r="I33" s="137"/>
    </row>
    <row r="35" spans="1:9" ht="18" x14ac:dyDescent="0.25">
      <c r="A35" s="123"/>
      <c r="B35" s="346" t="s">
        <v>159</v>
      </c>
      <c r="C35" s="347"/>
      <c r="D35" s="347"/>
      <c r="E35" s="347"/>
      <c r="F35" s="347"/>
      <c r="G35" s="348"/>
      <c r="H35" s="139"/>
      <c r="I35" s="140"/>
    </row>
    <row r="36" spans="1:9" x14ac:dyDescent="0.25">
      <c r="A36" s="124"/>
      <c r="B36" s="344" t="s">
        <v>108</v>
      </c>
      <c r="C36" s="345"/>
      <c r="D36" s="344" t="s">
        <v>96</v>
      </c>
      <c r="E36" s="345"/>
      <c r="F36" s="344" t="s">
        <v>97</v>
      </c>
      <c r="G36" s="345"/>
      <c r="H36" s="356"/>
      <c r="I36" s="356"/>
    </row>
    <row r="37" spans="1:9" ht="30" x14ac:dyDescent="0.25">
      <c r="A37" s="83" t="s">
        <v>79</v>
      </c>
      <c r="B37" s="318" t="s">
        <v>62</v>
      </c>
      <c r="C37" s="126" t="s">
        <v>138</v>
      </c>
      <c r="D37" s="318" t="s">
        <v>62</v>
      </c>
      <c r="E37" s="126" t="s">
        <v>138</v>
      </c>
      <c r="F37" s="318" t="s">
        <v>62</v>
      </c>
      <c r="G37" s="126" t="s">
        <v>138</v>
      </c>
      <c r="H37" s="142"/>
      <c r="I37" s="142"/>
    </row>
    <row r="38" spans="1:9" x14ac:dyDescent="0.25">
      <c r="A38" s="29"/>
      <c r="B38" s="317"/>
      <c r="C38" s="128"/>
      <c r="D38" s="317"/>
      <c r="E38" s="128"/>
      <c r="F38" s="317"/>
      <c r="G38" s="128"/>
      <c r="H38" s="317"/>
      <c r="I38" s="316"/>
    </row>
    <row r="39" spans="1:9" x14ac:dyDescent="0.25">
      <c r="A39" s="29">
        <v>10001</v>
      </c>
      <c r="B39" s="130">
        <v>104</v>
      </c>
      <c r="C39" s="131">
        <v>5891567</v>
      </c>
      <c r="D39" s="130">
        <v>128</v>
      </c>
      <c r="E39" s="131">
        <v>39966005</v>
      </c>
      <c r="F39" s="130">
        <f t="shared" ref="F39:F58" si="0">B13+D13+F13+H13+B39+D39</f>
        <v>666</v>
      </c>
      <c r="G39" s="131">
        <f t="shared" ref="G39:G58" si="1">C13+E13+G13+I13+C39+E39</f>
        <v>52522992</v>
      </c>
      <c r="H39" s="130"/>
      <c r="I39" s="136"/>
    </row>
    <row r="40" spans="1:9" x14ac:dyDescent="0.25">
      <c r="A40" s="29">
        <v>10003</v>
      </c>
      <c r="B40" s="130">
        <v>51</v>
      </c>
      <c r="C40" s="132">
        <v>2592754</v>
      </c>
      <c r="D40" s="130">
        <v>53</v>
      </c>
      <c r="E40" s="132">
        <v>11211051</v>
      </c>
      <c r="F40" s="130">
        <f t="shared" si="0"/>
        <v>341</v>
      </c>
      <c r="G40" s="131">
        <f t="shared" si="1"/>
        <v>18116406</v>
      </c>
      <c r="H40" s="130"/>
      <c r="I40" s="137"/>
    </row>
    <row r="41" spans="1:9" x14ac:dyDescent="0.25">
      <c r="A41" s="29">
        <v>10004</v>
      </c>
      <c r="B41" s="130">
        <v>35</v>
      </c>
      <c r="C41" s="132">
        <v>1907661</v>
      </c>
      <c r="D41" s="130">
        <v>21</v>
      </c>
      <c r="E41" s="132">
        <v>4688603</v>
      </c>
      <c r="F41" s="130">
        <f t="shared" si="0"/>
        <v>185</v>
      </c>
      <c r="G41" s="131">
        <f t="shared" si="1"/>
        <v>8631189</v>
      </c>
      <c r="H41" s="130"/>
      <c r="I41" s="137"/>
    </row>
    <row r="42" spans="1:9" x14ac:dyDescent="0.25">
      <c r="A42" s="29">
        <v>10005</v>
      </c>
      <c r="B42" s="130">
        <v>44</v>
      </c>
      <c r="C42" s="132">
        <v>2415238</v>
      </c>
      <c r="D42" s="130">
        <v>26</v>
      </c>
      <c r="E42" s="132">
        <v>8884352</v>
      </c>
      <c r="F42" s="130">
        <f t="shared" si="0"/>
        <v>196</v>
      </c>
      <c r="G42" s="131">
        <f t="shared" si="1"/>
        <v>13465819</v>
      </c>
      <c r="H42" s="130"/>
      <c r="I42" s="137"/>
    </row>
    <row r="43" spans="1:9" x14ac:dyDescent="0.25">
      <c r="A43" s="29">
        <v>10010</v>
      </c>
      <c r="B43" s="130">
        <v>65</v>
      </c>
      <c r="C43" s="132">
        <v>3542629</v>
      </c>
      <c r="D43" s="130">
        <v>48</v>
      </c>
      <c r="E43" s="132">
        <v>17199937</v>
      </c>
      <c r="F43" s="130">
        <f t="shared" si="0"/>
        <v>388</v>
      </c>
      <c r="G43" s="131">
        <f t="shared" si="1"/>
        <v>25341814</v>
      </c>
      <c r="H43" s="130"/>
      <c r="I43" s="137"/>
    </row>
    <row r="44" spans="1:9" x14ac:dyDescent="0.25">
      <c r="A44" s="29">
        <v>10011</v>
      </c>
      <c r="B44" s="130">
        <v>69</v>
      </c>
      <c r="C44" s="132">
        <v>3681532</v>
      </c>
      <c r="D44" s="130">
        <v>66</v>
      </c>
      <c r="E44" s="132">
        <v>15679031</v>
      </c>
      <c r="F44" s="130">
        <f t="shared" si="0"/>
        <v>372</v>
      </c>
      <c r="G44" s="131">
        <f t="shared" si="1"/>
        <v>23084630</v>
      </c>
      <c r="H44" s="130"/>
      <c r="I44" s="137"/>
    </row>
    <row r="45" spans="1:9" x14ac:dyDescent="0.25">
      <c r="A45" s="29">
        <v>10012</v>
      </c>
      <c r="B45" s="130">
        <v>60</v>
      </c>
      <c r="C45" s="132">
        <v>3335332</v>
      </c>
      <c r="D45" s="130">
        <v>60</v>
      </c>
      <c r="E45" s="132">
        <v>10623163</v>
      </c>
      <c r="F45" s="130">
        <f t="shared" si="0"/>
        <v>394</v>
      </c>
      <c r="G45" s="131">
        <f t="shared" si="1"/>
        <v>18550333</v>
      </c>
      <c r="H45" s="130"/>
      <c r="I45" s="137"/>
    </row>
    <row r="46" spans="1:9" x14ac:dyDescent="0.25">
      <c r="A46" s="29">
        <v>10013</v>
      </c>
      <c r="B46" s="130">
        <v>56</v>
      </c>
      <c r="C46" s="132">
        <v>3160556</v>
      </c>
      <c r="D46" s="130">
        <v>67</v>
      </c>
      <c r="E46" s="132">
        <v>15742794</v>
      </c>
      <c r="F46" s="130">
        <f t="shared" si="0"/>
        <v>363</v>
      </c>
      <c r="G46" s="131">
        <f t="shared" si="1"/>
        <v>22286165</v>
      </c>
      <c r="H46" s="130"/>
      <c r="I46" s="137"/>
    </row>
    <row r="47" spans="1:9" x14ac:dyDescent="0.25">
      <c r="A47" s="29">
        <v>10014</v>
      </c>
      <c r="B47" s="130">
        <v>43</v>
      </c>
      <c r="C47" s="132">
        <v>2301539</v>
      </c>
      <c r="D47" s="130">
        <v>43</v>
      </c>
      <c r="E47" s="132">
        <v>12735085</v>
      </c>
      <c r="F47" s="130">
        <f t="shared" si="0"/>
        <v>226</v>
      </c>
      <c r="G47" s="131">
        <f t="shared" si="1"/>
        <v>17397801</v>
      </c>
      <c r="H47" s="130"/>
      <c r="I47" s="137"/>
    </row>
    <row r="48" spans="1:9" x14ac:dyDescent="0.25">
      <c r="A48" s="29">
        <v>10016</v>
      </c>
      <c r="B48" s="130">
        <v>103</v>
      </c>
      <c r="C48" s="132">
        <v>5556941</v>
      </c>
      <c r="D48" s="130">
        <v>70</v>
      </c>
      <c r="E48" s="132">
        <v>12190863</v>
      </c>
      <c r="F48" s="130">
        <f t="shared" si="0"/>
        <v>570</v>
      </c>
      <c r="G48" s="131">
        <f t="shared" si="1"/>
        <v>24149139</v>
      </c>
      <c r="H48" s="130"/>
      <c r="I48" s="137"/>
    </row>
    <row r="49" spans="1:9" x14ac:dyDescent="0.25">
      <c r="A49" s="29">
        <v>10017</v>
      </c>
      <c r="B49" s="130">
        <v>144</v>
      </c>
      <c r="C49" s="132">
        <v>7931274</v>
      </c>
      <c r="D49" s="130">
        <v>169</v>
      </c>
      <c r="E49" s="132">
        <v>44249942</v>
      </c>
      <c r="F49" s="130">
        <f t="shared" si="0"/>
        <v>846</v>
      </c>
      <c r="G49" s="131">
        <f t="shared" si="1"/>
        <v>61109176</v>
      </c>
      <c r="H49" s="130"/>
      <c r="I49" s="137"/>
    </row>
    <row r="50" spans="1:9" x14ac:dyDescent="0.25">
      <c r="A50" s="29">
        <v>10018</v>
      </c>
      <c r="B50" s="130">
        <v>105</v>
      </c>
      <c r="C50" s="132">
        <v>5650932</v>
      </c>
      <c r="D50" s="130">
        <v>91</v>
      </c>
      <c r="E50" s="132">
        <v>18779181</v>
      </c>
      <c r="F50" s="130">
        <f t="shared" si="0"/>
        <v>660</v>
      </c>
      <c r="G50" s="131">
        <f t="shared" si="1"/>
        <v>32021369</v>
      </c>
      <c r="H50" s="130"/>
      <c r="I50" s="137"/>
    </row>
    <row r="51" spans="1:9" x14ac:dyDescent="0.25">
      <c r="A51" s="29">
        <v>10019</v>
      </c>
      <c r="B51" s="130">
        <v>146</v>
      </c>
      <c r="C51" s="132">
        <v>8157195</v>
      </c>
      <c r="D51" s="130">
        <v>177</v>
      </c>
      <c r="E51" s="132">
        <v>64550717</v>
      </c>
      <c r="F51" s="130">
        <f t="shared" si="0"/>
        <v>749</v>
      </c>
      <c r="G51" s="131">
        <f t="shared" si="1"/>
        <v>79057247</v>
      </c>
      <c r="H51" s="130"/>
      <c r="I51" s="137"/>
    </row>
    <row r="52" spans="1:9" x14ac:dyDescent="0.25">
      <c r="A52" s="29">
        <v>10020</v>
      </c>
      <c r="B52" s="130">
        <v>30</v>
      </c>
      <c r="C52" s="132">
        <v>1602480</v>
      </c>
      <c r="D52" s="130">
        <v>54</v>
      </c>
      <c r="E52" s="132">
        <v>19838922</v>
      </c>
      <c r="F52" s="130">
        <f t="shared" si="0"/>
        <v>146</v>
      </c>
      <c r="G52" s="131">
        <f t="shared" si="1"/>
        <v>22489540</v>
      </c>
      <c r="H52" s="130"/>
      <c r="I52" s="137"/>
    </row>
    <row r="53" spans="1:9" x14ac:dyDescent="0.25">
      <c r="A53" s="29">
        <v>10021</v>
      </c>
      <c r="B53" s="130">
        <v>38</v>
      </c>
      <c r="C53" s="132">
        <v>2055993</v>
      </c>
      <c r="D53" s="130">
        <v>18</v>
      </c>
      <c r="E53" s="132">
        <v>5144225</v>
      </c>
      <c r="F53" s="130">
        <f t="shared" si="0"/>
        <v>157</v>
      </c>
      <c r="G53" s="131">
        <f t="shared" si="1"/>
        <v>8924427</v>
      </c>
      <c r="H53" s="130"/>
      <c r="I53" s="137"/>
    </row>
    <row r="54" spans="1:9" x14ac:dyDescent="0.25">
      <c r="A54" s="29">
        <v>10022</v>
      </c>
      <c r="B54" s="130">
        <v>223</v>
      </c>
      <c r="C54" s="132">
        <v>12426050</v>
      </c>
      <c r="D54" s="130">
        <v>279</v>
      </c>
      <c r="E54" s="132">
        <v>81837274</v>
      </c>
      <c r="F54" s="130">
        <f t="shared" si="0"/>
        <v>1237</v>
      </c>
      <c r="G54" s="131">
        <f t="shared" si="1"/>
        <v>106634702</v>
      </c>
      <c r="H54" s="130"/>
      <c r="I54" s="137"/>
    </row>
    <row r="55" spans="1:9" x14ac:dyDescent="0.25">
      <c r="A55" s="29">
        <v>10023</v>
      </c>
      <c r="B55" s="130">
        <v>17</v>
      </c>
      <c r="C55" s="132">
        <v>930478</v>
      </c>
      <c r="D55" s="130">
        <v>27</v>
      </c>
      <c r="E55" s="132">
        <v>4334598</v>
      </c>
      <c r="F55" s="130">
        <f t="shared" si="0"/>
        <v>154</v>
      </c>
      <c r="G55" s="131">
        <f t="shared" si="1"/>
        <v>6953844</v>
      </c>
      <c r="H55" s="130"/>
      <c r="I55" s="137"/>
    </row>
    <row r="56" spans="1:9" x14ac:dyDescent="0.25">
      <c r="A56" s="29">
        <v>10028</v>
      </c>
      <c r="B56" s="130">
        <v>14</v>
      </c>
      <c r="C56" s="132">
        <v>800789</v>
      </c>
      <c r="D56" s="130">
        <v>11</v>
      </c>
      <c r="E56" s="132">
        <v>1799676</v>
      </c>
      <c r="F56" s="130">
        <f t="shared" si="0"/>
        <v>105</v>
      </c>
      <c r="G56" s="131">
        <f t="shared" si="1"/>
        <v>3886041</v>
      </c>
      <c r="H56" s="130"/>
      <c r="I56" s="137"/>
    </row>
    <row r="57" spans="1:9" x14ac:dyDescent="0.25">
      <c r="A57" s="29">
        <v>10036</v>
      </c>
      <c r="B57" s="130">
        <v>108</v>
      </c>
      <c r="C57" s="132">
        <v>5813731</v>
      </c>
      <c r="D57" s="130">
        <v>203</v>
      </c>
      <c r="E57" s="132">
        <v>58772055</v>
      </c>
      <c r="F57" s="130">
        <f t="shared" si="0"/>
        <v>621</v>
      </c>
      <c r="G57" s="131">
        <f t="shared" si="1"/>
        <v>69644755</v>
      </c>
      <c r="H57" s="130"/>
      <c r="I57" s="137"/>
    </row>
    <row r="58" spans="1:9" x14ac:dyDescent="0.25">
      <c r="A58" s="83">
        <v>10065</v>
      </c>
      <c r="B58" s="133">
        <v>28</v>
      </c>
      <c r="C58" s="134">
        <v>1645604</v>
      </c>
      <c r="D58" s="133">
        <v>36</v>
      </c>
      <c r="E58" s="134">
        <v>5631091</v>
      </c>
      <c r="F58" s="133">
        <f t="shared" si="0"/>
        <v>173</v>
      </c>
      <c r="G58" s="319">
        <f t="shared" si="1"/>
        <v>8895820</v>
      </c>
      <c r="H58" s="130"/>
      <c r="I58" s="137"/>
    </row>
  </sheetData>
  <mergeCells count="16">
    <mergeCell ref="A6:I6"/>
    <mergeCell ref="A1:I1"/>
    <mergeCell ref="A2:I2"/>
    <mergeCell ref="A4:I4"/>
    <mergeCell ref="A5:I5"/>
    <mergeCell ref="B36:C36"/>
    <mergeCell ref="D36:E36"/>
    <mergeCell ref="F36:G36"/>
    <mergeCell ref="H36:I36"/>
    <mergeCell ref="B35:G35"/>
    <mergeCell ref="B9:I9"/>
    <mergeCell ref="A7:I7"/>
    <mergeCell ref="B10:C10"/>
    <mergeCell ref="D10:E10"/>
    <mergeCell ref="F10:G10"/>
    <mergeCell ref="H10:I10"/>
  </mergeCells>
  <printOptions horizontalCentered="1"/>
  <pageMargins left="0.7" right="0.7" top="0.75" bottom="0.75" header="0.3" footer="0.3"/>
  <pageSetup scale="75" orientation="portrait" horizontalDpi="4294967295" verticalDpi="4294967295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C000"/>
    <pageSetUpPr fitToPage="1"/>
  </sheetPr>
  <dimension ref="A1:I37"/>
  <sheetViews>
    <sheetView showGridLines="0" zoomScaleNormal="100" workbookViewId="0">
      <selection sqref="A1:I1"/>
    </sheetView>
  </sheetViews>
  <sheetFormatPr defaultRowHeight="15" x14ac:dyDescent="0.25"/>
  <cols>
    <col min="1" max="1" width="16.85546875" style="121" customWidth="1"/>
    <col min="2" max="2" width="12.42578125" style="121" customWidth="1"/>
    <col min="3" max="3" width="10.5703125" style="121" customWidth="1"/>
    <col min="4" max="4" width="12.42578125" style="121" customWidth="1"/>
    <col min="5" max="5" width="10.5703125" style="121" customWidth="1"/>
    <col min="6" max="6" width="12.42578125" style="121" customWidth="1"/>
    <col min="7" max="7" width="10.5703125" style="121" customWidth="1"/>
    <col min="8" max="8" width="12.42578125" style="121" customWidth="1"/>
    <col min="9" max="9" width="10.5703125" style="121" customWidth="1"/>
    <col min="10" max="16384" width="9.140625" style="121"/>
  </cols>
  <sheetData>
    <row r="1" spans="1:9" ht="18" x14ac:dyDescent="0.25">
      <c r="A1" s="336" t="s">
        <v>8</v>
      </c>
      <c r="B1" s="336"/>
      <c r="C1" s="336"/>
      <c r="D1" s="336"/>
      <c r="E1" s="336"/>
      <c r="F1" s="336"/>
      <c r="G1" s="336"/>
      <c r="H1" s="336"/>
      <c r="I1" s="336"/>
    </row>
    <row r="2" spans="1:9" ht="18" x14ac:dyDescent="0.25">
      <c r="A2" s="336" t="s">
        <v>207</v>
      </c>
      <c r="B2" s="336"/>
      <c r="C2" s="336"/>
      <c r="D2" s="336"/>
      <c r="E2" s="336"/>
      <c r="F2" s="336"/>
      <c r="G2" s="336"/>
      <c r="H2" s="336"/>
      <c r="I2" s="336"/>
    </row>
    <row r="3" spans="1:9" x14ac:dyDescent="0.25">
      <c r="A3" s="112"/>
      <c r="B3" s="112"/>
      <c r="C3" s="112"/>
    </row>
    <row r="4" spans="1:9" ht="18" x14ac:dyDescent="0.25">
      <c r="A4" s="336" t="s">
        <v>131</v>
      </c>
      <c r="B4" s="336"/>
      <c r="C4" s="336"/>
      <c r="D4" s="336"/>
      <c r="E4" s="336"/>
      <c r="F4" s="336"/>
      <c r="G4" s="336"/>
      <c r="H4" s="336"/>
      <c r="I4" s="336"/>
    </row>
    <row r="5" spans="1:9" ht="18" x14ac:dyDescent="0.25">
      <c r="A5" s="336" t="s">
        <v>114</v>
      </c>
      <c r="B5" s="336"/>
      <c r="C5" s="336"/>
      <c r="D5" s="336"/>
      <c r="E5" s="336"/>
      <c r="F5" s="336"/>
      <c r="G5" s="336"/>
      <c r="H5" s="336"/>
      <c r="I5" s="336"/>
    </row>
    <row r="6" spans="1:9" ht="18" x14ac:dyDescent="0.25">
      <c r="A6" s="336" t="s">
        <v>98</v>
      </c>
      <c r="B6" s="336"/>
      <c r="C6" s="336"/>
      <c r="D6" s="336"/>
      <c r="E6" s="336"/>
      <c r="F6" s="336"/>
      <c r="G6" s="336"/>
      <c r="H6" s="336"/>
      <c r="I6" s="336"/>
    </row>
    <row r="7" spans="1:9" ht="18" x14ac:dyDescent="0.25">
      <c r="A7" s="336" t="s">
        <v>143</v>
      </c>
      <c r="B7" s="336"/>
      <c r="C7" s="336"/>
      <c r="D7" s="336"/>
      <c r="E7" s="336"/>
      <c r="F7" s="336"/>
      <c r="G7" s="336"/>
      <c r="H7" s="336"/>
      <c r="I7" s="336"/>
    </row>
    <row r="8" spans="1:9" ht="18" x14ac:dyDescent="0.25">
      <c r="A8" s="336" t="s">
        <v>156</v>
      </c>
      <c r="B8" s="336"/>
      <c r="C8" s="336"/>
      <c r="D8" s="336"/>
      <c r="E8" s="336"/>
      <c r="F8" s="336"/>
      <c r="G8" s="336"/>
      <c r="H8" s="336"/>
      <c r="I8" s="336"/>
    </row>
    <row r="9" spans="1:9" ht="18" x14ac:dyDescent="0.25">
      <c r="A9" s="314"/>
      <c r="B9" s="314"/>
      <c r="C9" s="314"/>
      <c r="D9" s="314"/>
      <c r="E9" s="314"/>
      <c r="F9" s="314"/>
      <c r="G9" s="314"/>
      <c r="H9" s="314"/>
      <c r="I9" s="314"/>
    </row>
    <row r="10" spans="1:9" ht="18" x14ac:dyDescent="0.25">
      <c r="A10" s="123"/>
      <c r="B10" s="346" t="s">
        <v>159</v>
      </c>
      <c r="C10" s="347"/>
      <c r="D10" s="347"/>
      <c r="E10" s="347"/>
      <c r="F10" s="347"/>
      <c r="G10" s="347"/>
      <c r="H10" s="347"/>
      <c r="I10" s="348"/>
    </row>
    <row r="11" spans="1:9" x14ac:dyDescent="0.25">
      <c r="A11" s="124"/>
      <c r="B11" s="344" t="s">
        <v>91</v>
      </c>
      <c r="C11" s="345"/>
      <c r="D11" s="344" t="s">
        <v>92</v>
      </c>
      <c r="E11" s="345"/>
      <c r="F11" s="344" t="s">
        <v>106</v>
      </c>
      <c r="G11" s="345"/>
      <c r="H11" s="344" t="s">
        <v>107</v>
      </c>
      <c r="I11" s="345"/>
    </row>
    <row r="12" spans="1:9" ht="33.75" customHeight="1" x14ac:dyDescent="0.25">
      <c r="A12" s="83" t="s">
        <v>79</v>
      </c>
      <c r="B12" s="318" t="s">
        <v>62</v>
      </c>
      <c r="C12" s="126" t="s">
        <v>138</v>
      </c>
      <c r="D12" s="318" t="s">
        <v>62</v>
      </c>
      <c r="E12" s="126" t="s">
        <v>138</v>
      </c>
      <c r="F12" s="318" t="s">
        <v>62</v>
      </c>
      <c r="G12" s="126" t="s">
        <v>138</v>
      </c>
      <c r="H12" s="318" t="s">
        <v>62</v>
      </c>
      <c r="I12" s="126" t="s">
        <v>138</v>
      </c>
    </row>
    <row r="13" spans="1:9" x14ac:dyDescent="0.25">
      <c r="A13" s="29"/>
      <c r="B13" s="317"/>
      <c r="C13" s="128"/>
      <c r="D13" s="317"/>
      <c r="E13" s="128"/>
      <c r="F13" s="317"/>
      <c r="G13" s="128"/>
      <c r="H13" s="317"/>
      <c r="I13" s="128"/>
    </row>
    <row r="14" spans="1:9" x14ac:dyDescent="0.25">
      <c r="A14" s="29">
        <v>10001</v>
      </c>
      <c r="B14" s="130">
        <v>53</v>
      </c>
      <c r="C14" s="131">
        <v>432199</v>
      </c>
      <c r="D14" s="130">
        <v>21</v>
      </c>
      <c r="E14" s="131">
        <v>340541</v>
      </c>
      <c r="F14" s="130">
        <v>33</v>
      </c>
      <c r="G14" s="131">
        <v>771275</v>
      </c>
      <c r="H14" s="130">
        <v>25</v>
      </c>
      <c r="I14" s="132">
        <v>844623</v>
      </c>
    </row>
    <row r="15" spans="1:9" x14ac:dyDescent="0.25">
      <c r="A15" s="29">
        <v>10003</v>
      </c>
      <c r="B15" s="130">
        <v>32</v>
      </c>
      <c r="C15" s="132">
        <v>313293</v>
      </c>
      <c r="D15" s="130">
        <v>20</v>
      </c>
      <c r="E15" s="132">
        <v>315483</v>
      </c>
      <c r="F15" s="130">
        <v>25</v>
      </c>
      <c r="G15" s="132">
        <v>601686</v>
      </c>
      <c r="H15" s="130">
        <v>26</v>
      </c>
      <c r="I15" s="132">
        <v>886041</v>
      </c>
    </row>
    <row r="16" spans="1:9" x14ac:dyDescent="0.25">
      <c r="A16" s="29">
        <v>10011</v>
      </c>
      <c r="B16" s="130">
        <v>49</v>
      </c>
      <c r="C16" s="132">
        <v>430567</v>
      </c>
      <c r="D16" s="130">
        <v>22</v>
      </c>
      <c r="E16" s="132">
        <v>372672</v>
      </c>
      <c r="F16" s="130">
        <v>27</v>
      </c>
      <c r="G16" s="132">
        <v>614419</v>
      </c>
      <c r="H16" s="130">
        <v>21</v>
      </c>
      <c r="I16" s="132">
        <v>713894</v>
      </c>
    </row>
    <row r="17" spans="1:9" x14ac:dyDescent="0.25">
      <c r="A17" s="29">
        <v>10012</v>
      </c>
      <c r="B17" s="130">
        <v>48</v>
      </c>
      <c r="C17" s="132">
        <v>427582</v>
      </c>
      <c r="D17" s="130">
        <v>16</v>
      </c>
      <c r="E17" s="132">
        <v>289450</v>
      </c>
      <c r="F17" s="130">
        <v>34</v>
      </c>
      <c r="G17" s="132">
        <v>828847</v>
      </c>
      <c r="H17" s="130">
        <v>27</v>
      </c>
      <c r="I17" s="132">
        <v>909315</v>
      </c>
    </row>
    <row r="18" spans="1:9" x14ac:dyDescent="0.25">
      <c r="A18" s="29">
        <v>10013</v>
      </c>
      <c r="B18" s="130">
        <v>40</v>
      </c>
      <c r="C18" s="132">
        <v>282020</v>
      </c>
      <c r="D18" s="130">
        <v>19</v>
      </c>
      <c r="E18" s="132">
        <v>307128</v>
      </c>
      <c r="F18" s="130">
        <v>26</v>
      </c>
      <c r="G18" s="132">
        <v>600396</v>
      </c>
      <c r="H18" s="130">
        <v>14</v>
      </c>
      <c r="I18" s="132">
        <v>480977</v>
      </c>
    </row>
    <row r="19" spans="1:9" x14ac:dyDescent="0.25">
      <c r="A19" s="29">
        <v>10017</v>
      </c>
      <c r="B19" s="130">
        <v>48</v>
      </c>
      <c r="C19" s="132">
        <v>495128</v>
      </c>
      <c r="D19" s="130">
        <v>13</v>
      </c>
      <c r="E19" s="132">
        <v>212053</v>
      </c>
      <c r="F19" s="130">
        <v>31</v>
      </c>
      <c r="G19" s="132">
        <v>744203</v>
      </c>
      <c r="H19" s="130">
        <v>30</v>
      </c>
      <c r="I19" s="132">
        <v>1022835</v>
      </c>
    </row>
    <row r="20" spans="1:9" x14ac:dyDescent="0.25">
      <c r="A20" s="29">
        <v>10018</v>
      </c>
      <c r="B20" s="130">
        <v>46</v>
      </c>
      <c r="C20" s="132">
        <v>423342</v>
      </c>
      <c r="D20" s="130">
        <v>20</v>
      </c>
      <c r="E20" s="132">
        <v>331869</v>
      </c>
      <c r="F20" s="130">
        <v>35</v>
      </c>
      <c r="G20" s="132">
        <v>828522</v>
      </c>
      <c r="H20" s="130">
        <v>19</v>
      </c>
      <c r="I20" s="132">
        <v>650244</v>
      </c>
    </row>
    <row r="21" spans="1:9" x14ac:dyDescent="0.25">
      <c r="A21" s="29">
        <v>10019</v>
      </c>
      <c r="B21" s="130">
        <v>50</v>
      </c>
      <c r="C21" s="132">
        <v>413784</v>
      </c>
      <c r="D21" s="130">
        <v>19</v>
      </c>
      <c r="E21" s="132">
        <v>320423</v>
      </c>
      <c r="F21" s="130">
        <v>30</v>
      </c>
      <c r="G21" s="132">
        <v>720902</v>
      </c>
      <c r="H21" s="130">
        <v>23</v>
      </c>
      <c r="I21" s="132">
        <v>789443</v>
      </c>
    </row>
    <row r="22" spans="1:9" x14ac:dyDescent="0.25">
      <c r="A22" s="83">
        <v>10022</v>
      </c>
      <c r="B22" s="133">
        <v>83</v>
      </c>
      <c r="C22" s="134">
        <v>774688</v>
      </c>
      <c r="D22" s="133">
        <v>18</v>
      </c>
      <c r="E22" s="134">
        <v>287809</v>
      </c>
      <c r="F22" s="133">
        <v>50</v>
      </c>
      <c r="G22" s="134">
        <v>1191945</v>
      </c>
      <c r="H22" s="133">
        <v>34</v>
      </c>
      <c r="I22" s="134">
        <v>1140478</v>
      </c>
    </row>
    <row r="23" spans="1:9" ht="16.5" x14ac:dyDescent="0.3">
      <c r="A23" s="185"/>
      <c r="B23" s="186"/>
      <c r="C23" s="137"/>
      <c r="D23" s="186"/>
      <c r="E23" s="137"/>
      <c r="F23" s="186"/>
      <c r="G23" s="137"/>
      <c r="H23" s="186"/>
      <c r="I23" s="137"/>
    </row>
    <row r="25" spans="1:9" ht="18" x14ac:dyDescent="0.25">
      <c r="A25" s="123"/>
      <c r="B25" s="346" t="s">
        <v>159</v>
      </c>
      <c r="C25" s="347"/>
      <c r="D25" s="347"/>
      <c r="E25" s="347"/>
      <c r="F25" s="347"/>
      <c r="G25" s="348"/>
      <c r="H25" s="139"/>
      <c r="I25" s="140"/>
    </row>
    <row r="26" spans="1:9" x14ac:dyDescent="0.25">
      <c r="A26" s="124"/>
      <c r="B26" s="344" t="s">
        <v>108</v>
      </c>
      <c r="C26" s="345"/>
      <c r="D26" s="344" t="s">
        <v>96</v>
      </c>
      <c r="E26" s="345"/>
      <c r="F26" s="344" t="s">
        <v>97</v>
      </c>
      <c r="G26" s="345"/>
      <c r="H26" s="356"/>
      <c r="I26" s="356"/>
    </row>
    <row r="27" spans="1:9" ht="30" x14ac:dyDescent="0.25">
      <c r="A27" s="83" t="s">
        <v>79</v>
      </c>
      <c r="B27" s="318" t="s">
        <v>62</v>
      </c>
      <c r="C27" s="126" t="s">
        <v>138</v>
      </c>
      <c r="D27" s="318" t="s">
        <v>62</v>
      </c>
      <c r="E27" s="126" t="s">
        <v>138</v>
      </c>
      <c r="F27" s="318" t="s">
        <v>62</v>
      </c>
      <c r="G27" s="126" t="s">
        <v>138</v>
      </c>
      <c r="H27" s="142"/>
      <c r="I27" s="142"/>
    </row>
    <row r="28" spans="1:9" x14ac:dyDescent="0.25">
      <c r="A28" s="29"/>
      <c r="B28" s="317"/>
      <c r="C28" s="128"/>
      <c r="D28" s="317"/>
      <c r="E28" s="128"/>
      <c r="F28" s="317"/>
      <c r="G28" s="128"/>
      <c r="H28" s="317"/>
      <c r="I28" s="316"/>
    </row>
    <row r="29" spans="1:9" x14ac:dyDescent="0.25">
      <c r="A29" s="29">
        <v>10001</v>
      </c>
      <c r="B29" s="130">
        <v>45</v>
      </c>
      <c r="C29" s="131">
        <v>2635729</v>
      </c>
      <c r="D29" s="130">
        <v>79</v>
      </c>
      <c r="E29" s="131">
        <v>28907847</v>
      </c>
      <c r="F29" s="130">
        <f t="shared" ref="F29:F37" si="0">B14+D14+F14+H14+B29+D29</f>
        <v>256</v>
      </c>
      <c r="G29" s="131">
        <f t="shared" ref="G29:G37" si="1">C14+E14+G14+I14+C29+E29</f>
        <v>33932214</v>
      </c>
      <c r="H29" s="130"/>
      <c r="I29" s="136"/>
    </row>
    <row r="30" spans="1:9" x14ac:dyDescent="0.25">
      <c r="A30" s="29">
        <v>10003</v>
      </c>
      <c r="B30" s="130">
        <v>28</v>
      </c>
      <c r="C30" s="132">
        <v>1356606</v>
      </c>
      <c r="D30" s="130">
        <v>36</v>
      </c>
      <c r="E30" s="132">
        <v>8772618</v>
      </c>
      <c r="F30" s="130">
        <f t="shared" si="0"/>
        <v>167</v>
      </c>
      <c r="G30" s="132">
        <f t="shared" si="1"/>
        <v>12245727</v>
      </c>
      <c r="H30" s="130"/>
      <c r="I30" s="137"/>
    </row>
    <row r="31" spans="1:9" x14ac:dyDescent="0.25">
      <c r="A31" s="29">
        <v>10011</v>
      </c>
      <c r="B31" s="130">
        <v>43</v>
      </c>
      <c r="C31" s="132">
        <v>2401262</v>
      </c>
      <c r="D31" s="130">
        <v>47</v>
      </c>
      <c r="E31" s="132">
        <v>12232205</v>
      </c>
      <c r="F31" s="130">
        <f t="shared" si="0"/>
        <v>209</v>
      </c>
      <c r="G31" s="132">
        <f t="shared" si="1"/>
        <v>16765019</v>
      </c>
      <c r="H31" s="130"/>
      <c r="I31" s="137"/>
    </row>
    <row r="32" spans="1:9" x14ac:dyDescent="0.25">
      <c r="A32" s="29">
        <v>10012</v>
      </c>
      <c r="B32" s="130">
        <v>40</v>
      </c>
      <c r="C32" s="132">
        <v>2282990</v>
      </c>
      <c r="D32" s="130">
        <v>50</v>
      </c>
      <c r="E32" s="132">
        <v>8710640</v>
      </c>
      <c r="F32" s="130">
        <f t="shared" si="0"/>
        <v>215</v>
      </c>
      <c r="G32" s="132">
        <f t="shared" si="1"/>
        <v>13448824</v>
      </c>
      <c r="H32" s="130"/>
      <c r="I32" s="137"/>
    </row>
    <row r="33" spans="1:9" x14ac:dyDescent="0.25">
      <c r="A33" s="29">
        <v>10013</v>
      </c>
      <c r="B33" s="130">
        <v>34</v>
      </c>
      <c r="C33" s="132">
        <v>1950441</v>
      </c>
      <c r="D33" s="130">
        <v>48</v>
      </c>
      <c r="E33" s="132">
        <v>10975553</v>
      </c>
      <c r="F33" s="130">
        <f t="shared" si="0"/>
        <v>181</v>
      </c>
      <c r="G33" s="132">
        <f t="shared" si="1"/>
        <v>14596515</v>
      </c>
      <c r="H33" s="130"/>
      <c r="I33" s="137"/>
    </row>
    <row r="34" spans="1:9" x14ac:dyDescent="0.25">
      <c r="A34" s="29">
        <v>10017</v>
      </c>
      <c r="B34" s="130">
        <v>55</v>
      </c>
      <c r="C34" s="132">
        <v>3150634</v>
      </c>
      <c r="D34" s="130">
        <v>68</v>
      </c>
      <c r="E34" s="132">
        <v>20934326</v>
      </c>
      <c r="F34" s="130">
        <f t="shared" si="0"/>
        <v>245</v>
      </c>
      <c r="G34" s="132">
        <f t="shared" si="1"/>
        <v>26559179</v>
      </c>
      <c r="H34" s="130"/>
      <c r="I34" s="137"/>
    </row>
    <row r="35" spans="1:9" x14ac:dyDescent="0.25">
      <c r="A35" s="29">
        <v>10018</v>
      </c>
      <c r="B35" s="130">
        <v>27</v>
      </c>
      <c r="C35" s="132">
        <v>1369513</v>
      </c>
      <c r="D35" s="130">
        <v>33</v>
      </c>
      <c r="E35" s="132">
        <v>8449077</v>
      </c>
      <c r="F35" s="130">
        <f t="shared" si="0"/>
        <v>180</v>
      </c>
      <c r="G35" s="132">
        <f t="shared" si="1"/>
        <v>12052567</v>
      </c>
      <c r="H35" s="130"/>
      <c r="I35" s="137"/>
    </row>
    <row r="36" spans="1:9" x14ac:dyDescent="0.25">
      <c r="A36" s="29">
        <v>10019</v>
      </c>
      <c r="B36" s="130">
        <v>54</v>
      </c>
      <c r="C36" s="132">
        <v>3054526</v>
      </c>
      <c r="D36" s="130">
        <v>74</v>
      </c>
      <c r="E36" s="132">
        <v>30622180</v>
      </c>
      <c r="F36" s="130">
        <f t="shared" si="0"/>
        <v>250</v>
      </c>
      <c r="G36" s="132">
        <f t="shared" si="1"/>
        <v>35921258</v>
      </c>
      <c r="H36" s="130"/>
      <c r="I36" s="137"/>
    </row>
    <row r="37" spans="1:9" x14ac:dyDescent="0.25">
      <c r="A37" s="83">
        <v>10022</v>
      </c>
      <c r="B37" s="133">
        <v>69</v>
      </c>
      <c r="C37" s="134">
        <v>3907991</v>
      </c>
      <c r="D37" s="133">
        <v>141</v>
      </c>
      <c r="E37" s="134">
        <v>47640750</v>
      </c>
      <c r="F37" s="133">
        <f t="shared" si="0"/>
        <v>395</v>
      </c>
      <c r="G37" s="134">
        <f t="shared" si="1"/>
        <v>54943661</v>
      </c>
      <c r="H37" s="130"/>
      <c r="I37" s="137"/>
    </row>
  </sheetData>
  <mergeCells count="17">
    <mergeCell ref="B25:G25"/>
    <mergeCell ref="B26:C26"/>
    <mergeCell ref="D26:E26"/>
    <mergeCell ref="F26:G26"/>
    <mergeCell ref="H26:I26"/>
    <mergeCell ref="A6:I6"/>
    <mergeCell ref="A8:I8"/>
    <mergeCell ref="A1:I1"/>
    <mergeCell ref="A2:I2"/>
    <mergeCell ref="A4:I4"/>
    <mergeCell ref="A5:I5"/>
    <mergeCell ref="A7:I7"/>
    <mergeCell ref="B10:I10"/>
    <mergeCell ref="B11:C11"/>
    <mergeCell ref="D11:E11"/>
    <mergeCell ref="F11:G11"/>
    <mergeCell ref="H11:I11"/>
  </mergeCells>
  <pageMargins left="0.7" right="0.7" top="0.75" bottom="0.75" header="0.3" footer="0.3"/>
  <pageSetup scale="84" orientation="portrait" horizontalDpi="4294967295" verticalDpi="4294967295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FFC000"/>
  </sheetPr>
  <dimension ref="A1:I104"/>
  <sheetViews>
    <sheetView showGridLines="0" zoomScaleNormal="100" workbookViewId="0">
      <selection sqref="A1:I1"/>
    </sheetView>
  </sheetViews>
  <sheetFormatPr defaultRowHeight="15" x14ac:dyDescent="0.25"/>
  <cols>
    <col min="1" max="1" width="11.42578125" style="1" customWidth="1"/>
    <col min="2" max="2" width="11.7109375" style="5" customWidth="1"/>
    <col min="3" max="3" width="12.28515625" style="5" customWidth="1"/>
    <col min="4" max="4" width="13.7109375" style="1" customWidth="1"/>
    <col min="5" max="5" width="4.7109375" style="1" customWidth="1"/>
    <col min="6" max="6" width="11.42578125" style="1" customWidth="1"/>
    <col min="7" max="7" width="11.7109375" style="1" customWidth="1"/>
    <col min="8" max="8" width="12.28515625" style="1" customWidth="1"/>
    <col min="9" max="9" width="13.7109375" style="1" customWidth="1"/>
    <col min="10" max="16384" width="9.140625" style="1"/>
  </cols>
  <sheetData>
    <row r="1" spans="1:9" ht="18" x14ac:dyDescent="0.25">
      <c r="A1" s="342" t="s">
        <v>8</v>
      </c>
      <c r="B1" s="342"/>
      <c r="C1" s="342"/>
      <c r="D1" s="342"/>
      <c r="E1" s="342"/>
      <c r="F1" s="342"/>
      <c r="G1" s="342"/>
      <c r="H1" s="342"/>
      <c r="I1" s="342"/>
    </row>
    <row r="2" spans="1:9" ht="18" x14ac:dyDescent="0.25">
      <c r="A2" s="336" t="s">
        <v>207</v>
      </c>
      <c r="B2" s="336"/>
      <c r="C2" s="336"/>
      <c r="D2" s="336"/>
      <c r="E2" s="336"/>
      <c r="F2" s="336"/>
      <c r="G2" s="336"/>
      <c r="H2" s="336"/>
      <c r="I2" s="336"/>
    </row>
    <row r="3" spans="1:9" ht="18" x14ac:dyDescent="0.25">
      <c r="A3" s="314"/>
      <c r="B3" s="314"/>
      <c r="C3" s="314"/>
      <c r="D3" s="314"/>
      <c r="E3" s="314"/>
      <c r="F3" s="314"/>
      <c r="G3" s="54"/>
      <c r="H3" s="54"/>
      <c r="I3" s="54"/>
    </row>
    <row r="4" spans="1:9" ht="18" x14ac:dyDescent="0.25">
      <c r="A4" s="336" t="s">
        <v>133</v>
      </c>
      <c r="B4" s="336"/>
      <c r="C4" s="336"/>
      <c r="D4" s="336"/>
      <c r="E4" s="336"/>
      <c r="F4" s="336"/>
      <c r="G4" s="336"/>
      <c r="H4" s="336"/>
      <c r="I4" s="336"/>
    </row>
    <row r="5" spans="1:9" ht="18" x14ac:dyDescent="0.25">
      <c r="A5" s="336" t="s">
        <v>102</v>
      </c>
      <c r="B5" s="336"/>
      <c r="C5" s="336"/>
      <c r="D5" s="336"/>
      <c r="E5" s="336"/>
      <c r="F5" s="336"/>
      <c r="G5" s="336"/>
      <c r="H5" s="336"/>
      <c r="I5" s="336"/>
    </row>
    <row r="6" spans="1:9" ht="18" x14ac:dyDescent="0.25">
      <c r="A6" s="336" t="s">
        <v>143</v>
      </c>
      <c r="B6" s="336"/>
      <c r="C6" s="336"/>
      <c r="D6" s="336"/>
      <c r="E6" s="336"/>
      <c r="F6" s="336"/>
      <c r="G6" s="336"/>
      <c r="H6" s="336"/>
      <c r="I6" s="336"/>
    </row>
    <row r="7" spans="1:9" ht="18" x14ac:dyDescent="0.25">
      <c r="A7" s="336" t="s">
        <v>144</v>
      </c>
      <c r="B7" s="336"/>
      <c r="C7" s="336"/>
      <c r="D7" s="336"/>
      <c r="E7" s="336"/>
      <c r="F7" s="336"/>
      <c r="G7" s="336"/>
      <c r="H7" s="336"/>
      <c r="I7" s="336"/>
    </row>
    <row r="8" spans="1:9" ht="15.75" x14ac:dyDescent="0.25">
      <c r="A8" s="315"/>
      <c r="B8" s="315"/>
      <c r="C8" s="315"/>
      <c r="D8" s="315"/>
      <c r="E8" s="320"/>
      <c r="F8" s="54"/>
      <c r="G8" s="54"/>
      <c r="H8" s="54"/>
      <c r="I8" s="54"/>
    </row>
    <row r="9" spans="1:9" ht="45" customHeight="1" x14ac:dyDescent="0.25">
      <c r="A9" s="116" t="s">
        <v>79</v>
      </c>
      <c r="B9" s="27" t="s">
        <v>62</v>
      </c>
      <c r="C9" s="117" t="s">
        <v>135</v>
      </c>
      <c r="D9" s="321" t="s">
        <v>154</v>
      </c>
      <c r="E9" s="322"/>
      <c r="F9" s="116" t="s">
        <v>79</v>
      </c>
      <c r="G9" s="27" t="s">
        <v>62</v>
      </c>
      <c r="H9" s="117" t="s">
        <v>135</v>
      </c>
      <c r="I9" s="321" t="s">
        <v>154</v>
      </c>
    </row>
    <row r="10" spans="1:9" ht="14.25" customHeight="1" x14ac:dyDescent="0.25">
      <c r="A10" s="18"/>
      <c r="B10" s="30"/>
      <c r="C10" s="323"/>
      <c r="D10" s="324"/>
      <c r="E10" s="322"/>
      <c r="F10" s="18"/>
      <c r="G10" s="30"/>
      <c r="H10" s="323"/>
      <c r="I10" s="324"/>
    </row>
    <row r="11" spans="1:9" ht="14.25" customHeight="1" x14ac:dyDescent="0.25">
      <c r="A11" s="18" t="s">
        <v>145</v>
      </c>
      <c r="B11" s="30"/>
      <c r="C11" s="282"/>
      <c r="D11" s="324"/>
      <c r="E11" s="322"/>
      <c r="F11" s="29" t="s">
        <v>72</v>
      </c>
      <c r="G11" s="98"/>
      <c r="H11" s="115"/>
      <c r="I11" s="113"/>
    </row>
    <row r="12" spans="1:9" ht="14.25" customHeight="1" x14ac:dyDescent="0.25">
      <c r="A12" s="97">
        <v>10001</v>
      </c>
      <c r="B12" s="98">
        <v>56</v>
      </c>
      <c r="C12" s="312">
        <v>6512412</v>
      </c>
      <c r="D12" s="313">
        <v>43006</v>
      </c>
      <c r="E12" s="322"/>
      <c r="F12" s="97">
        <v>10001</v>
      </c>
      <c r="G12" s="98">
        <v>25</v>
      </c>
      <c r="H12" s="312">
        <v>1884456</v>
      </c>
      <c r="I12" s="313">
        <v>29950</v>
      </c>
    </row>
    <row r="13" spans="1:9" s="110" customFormat="1" ht="14.25" customHeight="1" x14ac:dyDescent="0.2">
      <c r="A13" s="97">
        <v>10002</v>
      </c>
      <c r="B13" s="98">
        <v>15</v>
      </c>
      <c r="C13" s="115">
        <v>305079</v>
      </c>
      <c r="D13" s="113">
        <v>17353</v>
      </c>
      <c r="E13" s="281"/>
      <c r="F13" s="97">
        <v>10010</v>
      </c>
      <c r="G13" s="98">
        <v>12</v>
      </c>
      <c r="H13" s="115">
        <v>315580</v>
      </c>
      <c r="I13" s="113">
        <v>23778</v>
      </c>
    </row>
    <row r="14" spans="1:9" s="109" customFormat="1" ht="14.25" customHeight="1" x14ac:dyDescent="0.2">
      <c r="A14" s="97">
        <v>10003</v>
      </c>
      <c r="B14" s="98">
        <v>40</v>
      </c>
      <c r="C14" s="115">
        <v>1728196</v>
      </c>
      <c r="D14" s="113">
        <v>31013</v>
      </c>
      <c r="E14" s="281"/>
      <c r="F14" s="97">
        <v>10011</v>
      </c>
      <c r="G14" s="98">
        <v>21</v>
      </c>
      <c r="H14" s="115">
        <v>2029451</v>
      </c>
      <c r="I14" s="113">
        <v>42159</v>
      </c>
    </row>
    <row r="15" spans="1:9" s="109" customFormat="1" ht="14.25" customHeight="1" x14ac:dyDescent="0.2">
      <c r="A15" s="97">
        <v>10004</v>
      </c>
      <c r="B15" s="98">
        <v>30</v>
      </c>
      <c r="C15" s="115">
        <v>1633553</v>
      </c>
      <c r="D15" s="113">
        <v>24409</v>
      </c>
      <c r="E15" s="281"/>
      <c r="F15" s="97">
        <v>10016</v>
      </c>
      <c r="G15" s="98">
        <v>34</v>
      </c>
      <c r="H15" s="115">
        <v>2206904</v>
      </c>
      <c r="I15" s="113">
        <v>44721</v>
      </c>
    </row>
    <row r="16" spans="1:9" s="109" customFormat="1" ht="14.25" customHeight="1" x14ac:dyDescent="0.2">
      <c r="A16" s="97">
        <v>10005</v>
      </c>
      <c r="B16" s="98">
        <v>57</v>
      </c>
      <c r="C16" s="115">
        <v>8320230</v>
      </c>
      <c r="D16" s="113">
        <v>33149</v>
      </c>
      <c r="E16" s="281"/>
      <c r="F16" s="97">
        <v>10017</v>
      </c>
      <c r="G16" s="98">
        <v>44</v>
      </c>
      <c r="H16" s="115">
        <v>3104203</v>
      </c>
      <c r="I16" s="113">
        <v>33980</v>
      </c>
    </row>
    <row r="17" spans="1:9" s="111" customFormat="1" ht="14.25" customHeight="1" x14ac:dyDescent="0.2">
      <c r="A17" s="97">
        <v>10006</v>
      </c>
      <c r="B17" s="98">
        <v>18</v>
      </c>
      <c r="C17" s="115">
        <v>973378</v>
      </c>
      <c r="D17" s="113">
        <v>23640</v>
      </c>
      <c r="E17" s="281"/>
      <c r="F17" s="97">
        <v>10018</v>
      </c>
      <c r="G17" s="98">
        <v>23</v>
      </c>
      <c r="H17" s="115">
        <v>1274958</v>
      </c>
      <c r="I17" s="113">
        <v>32818</v>
      </c>
    </row>
    <row r="18" spans="1:9" s="109" customFormat="1" ht="14.25" customHeight="1" x14ac:dyDescent="0.2">
      <c r="A18" s="97">
        <v>10007</v>
      </c>
      <c r="B18" s="98">
        <v>18</v>
      </c>
      <c r="C18" s="115">
        <v>1120226</v>
      </c>
      <c r="D18" s="113">
        <v>40177</v>
      </c>
      <c r="E18" s="281"/>
      <c r="F18" s="97">
        <v>10019</v>
      </c>
      <c r="G18" s="98">
        <v>51</v>
      </c>
      <c r="H18" s="115">
        <v>2002550</v>
      </c>
      <c r="I18" s="113">
        <v>34995</v>
      </c>
    </row>
    <row r="19" spans="1:9" s="109" customFormat="1" ht="14.25" customHeight="1" x14ac:dyDescent="0.2">
      <c r="A19" s="97">
        <v>10010</v>
      </c>
      <c r="B19" s="98">
        <v>46</v>
      </c>
      <c r="C19" s="115">
        <v>6796994</v>
      </c>
      <c r="D19" s="113">
        <v>27100</v>
      </c>
      <c r="E19" s="281"/>
      <c r="F19" s="97">
        <v>10022</v>
      </c>
      <c r="G19" s="98">
        <v>69</v>
      </c>
      <c r="H19" s="115">
        <v>3786115</v>
      </c>
      <c r="I19" s="113">
        <v>29617</v>
      </c>
    </row>
    <row r="20" spans="1:9" s="109" customFormat="1" ht="14.25" customHeight="1" x14ac:dyDescent="0.2">
      <c r="A20" s="97">
        <v>10011</v>
      </c>
      <c r="B20" s="98">
        <v>30</v>
      </c>
      <c r="C20" s="115">
        <v>2280675</v>
      </c>
      <c r="D20" s="113">
        <v>23238</v>
      </c>
      <c r="E20" s="281"/>
      <c r="F20" s="97">
        <v>10036</v>
      </c>
      <c r="G20" s="98">
        <v>22</v>
      </c>
      <c r="H20" s="115">
        <v>2108919</v>
      </c>
      <c r="I20" s="113">
        <v>52732</v>
      </c>
    </row>
    <row r="21" spans="1:9" s="109" customFormat="1" ht="14.25" customHeight="1" x14ac:dyDescent="0.2">
      <c r="A21" s="97">
        <v>10012</v>
      </c>
      <c r="B21" s="98">
        <v>13</v>
      </c>
      <c r="C21" s="115">
        <v>569903</v>
      </c>
      <c r="D21" s="113">
        <v>25547</v>
      </c>
      <c r="E21" s="281"/>
      <c r="F21" s="97"/>
      <c r="G21" s="98"/>
      <c r="H21" s="115"/>
      <c r="I21" s="113"/>
    </row>
    <row r="22" spans="1:9" s="109" customFormat="1" ht="14.25" customHeight="1" x14ac:dyDescent="0.2">
      <c r="A22" s="97">
        <v>10013</v>
      </c>
      <c r="B22" s="98">
        <v>32</v>
      </c>
      <c r="C22" s="115">
        <v>3576981</v>
      </c>
      <c r="D22" s="113">
        <v>51841</v>
      </c>
      <c r="E22" s="281"/>
      <c r="F22" s="18" t="s">
        <v>73</v>
      </c>
      <c r="G22" s="98"/>
      <c r="H22" s="115"/>
      <c r="I22" s="113"/>
    </row>
    <row r="23" spans="1:9" s="109" customFormat="1" ht="14.25" customHeight="1" x14ac:dyDescent="0.2">
      <c r="A23" s="97">
        <v>10014</v>
      </c>
      <c r="B23" s="98">
        <v>20</v>
      </c>
      <c r="C23" s="115">
        <v>973113</v>
      </c>
      <c r="D23" s="113">
        <v>23902</v>
      </c>
      <c r="E23" s="281"/>
      <c r="F23" s="97">
        <v>10001</v>
      </c>
      <c r="G23" s="98">
        <v>275</v>
      </c>
      <c r="H23" s="115">
        <v>15974024</v>
      </c>
      <c r="I23" s="113">
        <v>18179</v>
      </c>
    </row>
    <row r="24" spans="1:9" s="109" customFormat="1" ht="14.25" customHeight="1" x14ac:dyDescent="0.2">
      <c r="A24" s="97">
        <v>10016</v>
      </c>
      <c r="B24" s="98">
        <v>64</v>
      </c>
      <c r="C24" s="115">
        <v>2699634</v>
      </c>
      <c r="D24" s="113">
        <v>31399</v>
      </c>
      <c r="E24" s="281"/>
      <c r="F24" s="97">
        <v>10002</v>
      </c>
      <c r="G24" s="98">
        <v>25</v>
      </c>
      <c r="H24" s="115">
        <v>404221</v>
      </c>
      <c r="I24" s="113">
        <v>11857</v>
      </c>
    </row>
    <row r="25" spans="1:9" s="109" customFormat="1" ht="14.25" customHeight="1" x14ac:dyDescent="0.2">
      <c r="A25" s="97">
        <v>10017</v>
      </c>
      <c r="B25" s="98">
        <v>258</v>
      </c>
      <c r="C25" s="115">
        <v>17119049</v>
      </c>
      <c r="D25" s="113">
        <v>32304</v>
      </c>
      <c r="E25" s="281"/>
      <c r="F25" s="97">
        <v>10003</v>
      </c>
      <c r="G25" s="98">
        <v>143</v>
      </c>
      <c r="H25" s="115">
        <v>4576038</v>
      </c>
      <c r="I25" s="113">
        <v>19029</v>
      </c>
    </row>
    <row r="26" spans="1:9" s="109" customFormat="1" ht="14.25" customHeight="1" x14ac:dyDescent="0.2">
      <c r="A26" s="97">
        <v>10018</v>
      </c>
      <c r="B26" s="98">
        <v>72</v>
      </c>
      <c r="C26" s="115">
        <v>6593793</v>
      </c>
      <c r="D26" s="113">
        <v>38146</v>
      </c>
      <c r="E26" s="281"/>
      <c r="F26" s="97">
        <v>10004</v>
      </c>
      <c r="G26" s="98">
        <v>108</v>
      </c>
      <c r="H26" s="115">
        <v>5370305</v>
      </c>
      <c r="I26" s="113">
        <v>21664</v>
      </c>
    </row>
    <row r="27" spans="1:9" s="109" customFormat="1" ht="14.25" customHeight="1" x14ac:dyDescent="0.2">
      <c r="A27" s="97">
        <v>10019</v>
      </c>
      <c r="B27" s="98">
        <v>232</v>
      </c>
      <c r="C27" s="115">
        <v>27711185</v>
      </c>
      <c r="D27" s="113">
        <v>40896</v>
      </c>
      <c r="E27" s="281"/>
      <c r="F27" s="97">
        <v>10005</v>
      </c>
      <c r="G27" s="98">
        <v>97</v>
      </c>
      <c r="H27" s="115">
        <v>3990544</v>
      </c>
      <c r="I27" s="113">
        <v>23361</v>
      </c>
    </row>
    <row r="28" spans="1:9" s="109" customFormat="1" ht="14.25" customHeight="1" x14ac:dyDescent="0.2">
      <c r="A28" s="97">
        <v>10020</v>
      </c>
      <c r="B28" s="98">
        <v>51</v>
      </c>
      <c r="C28" s="115">
        <v>6587909</v>
      </c>
      <c r="D28" s="113">
        <v>48898</v>
      </c>
      <c r="E28" s="281"/>
      <c r="F28" s="97">
        <v>10006</v>
      </c>
      <c r="G28" s="98">
        <v>56</v>
      </c>
      <c r="H28" s="115">
        <v>2508594</v>
      </c>
      <c r="I28" s="113">
        <v>13295</v>
      </c>
    </row>
    <row r="29" spans="1:9" s="109" customFormat="1" ht="14.25" customHeight="1" x14ac:dyDescent="0.2">
      <c r="A29" s="97">
        <v>10022</v>
      </c>
      <c r="B29" s="98">
        <v>457</v>
      </c>
      <c r="C29" s="115">
        <v>33052376</v>
      </c>
      <c r="D29" s="113">
        <v>32629</v>
      </c>
      <c r="E29" s="281"/>
      <c r="F29" s="97">
        <v>10007</v>
      </c>
      <c r="G29" s="98">
        <v>45</v>
      </c>
      <c r="H29" s="115">
        <v>2734473</v>
      </c>
      <c r="I29" s="113">
        <v>25570</v>
      </c>
    </row>
    <row r="30" spans="1:9" s="109" customFormat="1" ht="14.25" customHeight="1" x14ac:dyDescent="0.2">
      <c r="A30" s="97">
        <v>10023</v>
      </c>
      <c r="B30" s="98">
        <v>10</v>
      </c>
      <c r="C30" s="115">
        <v>462583</v>
      </c>
      <c r="D30" s="113">
        <v>38554</v>
      </c>
      <c r="E30" s="281"/>
      <c r="F30" s="97">
        <v>10010</v>
      </c>
      <c r="G30" s="98">
        <v>180</v>
      </c>
      <c r="H30" s="115">
        <v>7153581</v>
      </c>
      <c r="I30" s="113">
        <v>21043</v>
      </c>
    </row>
    <row r="31" spans="1:9" s="109" customFormat="1" ht="14.25" customHeight="1" x14ac:dyDescent="0.2">
      <c r="A31" s="97">
        <v>10028</v>
      </c>
      <c r="B31" s="98">
        <v>10</v>
      </c>
      <c r="C31" s="115">
        <v>363539</v>
      </c>
      <c r="D31" s="113">
        <v>26371</v>
      </c>
      <c r="E31" s="281"/>
      <c r="F31" s="97">
        <v>10011</v>
      </c>
      <c r="G31" s="98">
        <v>138</v>
      </c>
      <c r="H31" s="115">
        <v>4881341</v>
      </c>
      <c r="I31" s="113">
        <v>18203</v>
      </c>
    </row>
    <row r="32" spans="1:9" s="109" customFormat="1" ht="14.25" customHeight="1" x14ac:dyDescent="0.2">
      <c r="A32" s="97">
        <v>10036</v>
      </c>
      <c r="B32" s="98">
        <v>140</v>
      </c>
      <c r="C32" s="115">
        <v>11373196</v>
      </c>
      <c r="D32" s="113">
        <v>46534</v>
      </c>
      <c r="E32" s="281"/>
      <c r="F32" s="97">
        <v>10012</v>
      </c>
      <c r="G32" s="98">
        <v>104</v>
      </c>
      <c r="H32" s="115">
        <v>2738331</v>
      </c>
      <c r="I32" s="113">
        <v>15272</v>
      </c>
    </row>
    <row r="33" spans="1:9" s="109" customFormat="1" ht="14.25" customHeight="1" x14ac:dyDescent="0.2">
      <c r="A33" s="97">
        <v>10038</v>
      </c>
      <c r="B33" s="98">
        <v>29</v>
      </c>
      <c r="C33" s="115">
        <v>1180438</v>
      </c>
      <c r="D33" s="113">
        <v>27165</v>
      </c>
      <c r="E33" s="281"/>
      <c r="F33" s="97">
        <v>10013</v>
      </c>
      <c r="G33" s="98">
        <v>138</v>
      </c>
      <c r="H33" s="115">
        <v>6697442</v>
      </c>
      <c r="I33" s="113">
        <v>18295</v>
      </c>
    </row>
    <row r="34" spans="1:9" s="109" customFormat="1" ht="14.25" customHeight="1" x14ac:dyDescent="0.2">
      <c r="A34" s="97">
        <v>10065</v>
      </c>
      <c r="B34" s="98">
        <v>25</v>
      </c>
      <c r="C34" s="115">
        <v>1224843</v>
      </c>
      <c r="D34" s="113">
        <v>41565</v>
      </c>
      <c r="E34" s="281"/>
      <c r="F34" s="97">
        <v>10014</v>
      </c>
      <c r="G34" s="98">
        <v>102</v>
      </c>
      <c r="H34" s="115">
        <v>7545662</v>
      </c>
      <c r="I34" s="113">
        <v>22467</v>
      </c>
    </row>
    <row r="35" spans="1:9" s="109" customFormat="1" ht="14.25" customHeight="1" x14ac:dyDescent="0.2">
      <c r="A35" s="97">
        <v>10104</v>
      </c>
      <c r="B35" s="98">
        <v>11</v>
      </c>
      <c r="C35" s="115">
        <v>3165424</v>
      </c>
      <c r="D35" s="113">
        <v>89083</v>
      </c>
      <c r="E35" s="281"/>
      <c r="F35" s="97">
        <v>10016</v>
      </c>
      <c r="G35" s="98">
        <v>266</v>
      </c>
      <c r="H35" s="115">
        <v>10662947</v>
      </c>
      <c r="I35" s="113">
        <v>21080</v>
      </c>
    </row>
    <row r="36" spans="1:9" s="109" customFormat="1" ht="14.25" customHeight="1" x14ac:dyDescent="0.2">
      <c r="A36" s="97">
        <v>10105</v>
      </c>
      <c r="B36" s="98">
        <v>18</v>
      </c>
      <c r="C36" s="115">
        <v>3891420</v>
      </c>
      <c r="D36" s="113">
        <v>74783</v>
      </c>
      <c r="E36" s="281"/>
      <c r="F36" s="97">
        <v>10017</v>
      </c>
      <c r="G36" s="98">
        <v>345</v>
      </c>
      <c r="H36" s="115">
        <v>24796147</v>
      </c>
      <c r="I36" s="113">
        <v>24245</v>
      </c>
    </row>
    <row r="37" spans="1:9" s="109" customFormat="1" ht="14.25" customHeight="1" x14ac:dyDescent="0.2">
      <c r="A37" s="97">
        <v>10106</v>
      </c>
      <c r="B37" s="98">
        <v>14</v>
      </c>
      <c r="C37" s="115">
        <v>585437</v>
      </c>
      <c r="D37" s="113">
        <v>37771</v>
      </c>
      <c r="E37" s="281"/>
      <c r="F37" s="97">
        <v>10018</v>
      </c>
      <c r="G37" s="98">
        <v>246</v>
      </c>
      <c r="H37" s="115">
        <v>9674017</v>
      </c>
      <c r="I37" s="113">
        <v>20796</v>
      </c>
    </row>
    <row r="38" spans="1:9" s="109" customFormat="1" ht="14.25" customHeight="1" x14ac:dyDescent="0.2">
      <c r="A38" s="97">
        <v>10111</v>
      </c>
      <c r="B38" s="98">
        <v>11</v>
      </c>
      <c r="C38" s="115">
        <v>1648316</v>
      </c>
      <c r="D38" s="113">
        <v>47963</v>
      </c>
      <c r="E38" s="281"/>
      <c r="F38" s="97">
        <v>10019</v>
      </c>
      <c r="G38" s="98">
        <v>286</v>
      </c>
      <c r="H38" s="115">
        <v>26081939</v>
      </c>
      <c r="I38" s="113">
        <v>21757</v>
      </c>
    </row>
    <row r="39" spans="1:9" s="109" customFormat="1" ht="14.25" customHeight="1" x14ac:dyDescent="0.2">
      <c r="A39" s="97">
        <v>10118</v>
      </c>
      <c r="B39" s="98">
        <v>10</v>
      </c>
      <c r="C39" s="115">
        <v>631292</v>
      </c>
      <c r="D39" s="113">
        <v>16328</v>
      </c>
      <c r="E39" s="281"/>
      <c r="F39" s="97">
        <v>10020</v>
      </c>
      <c r="G39" s="98">
        <v>51</v>
      </c>
      <c r="H39" s="115">
        <v>9824759</v>
      </c>
      <c r="I39" s="113">
        <v>48592</v>
      </c>
    </row>
    <row r="40" spans="1:9" s="109" customFormat="1" ht="14.25" customHeight="1" x14ac:dyDescent="0.2">
      <c r="A40" s="97">
        <v>10151</v>
      </c>
      <c r="B40" s="98">
        <v>14</v>
      </c>
      <c r="C40" s="115">
        <v>687018</v>
      </c>
      <c r="D40" s="113">
        <v>23778</v>
      </c>
      <c r="E40" s="281"/>
      <c r="F40" s="97">
        <v>10021</v>
      </c>
      <c r="G40" s="98">
        <v>56</v>
      </c>
      <c r="H40" s="115">
        <v>1309774</v>
      </c>
      <c r="I40" s="113">
        <v>17716</v>
      </c>
    </row>
    <row r="41" spans="1:9" s="109" customFormat="1" ht="14.25" customHeight="1" x14ac:dyDescent="0.2">
      <c r="A41" s="97">
        <v>10152</v>
      </c>
      <c r="B41" s="98">
        <v>13</v>
      </c>
      <c r="C41" s="115">
        <v>2275902</v>
      </c>
      <c r="D41" s="113">
        <v>120880</v>
      </c>
      <c r="E41" s="281"/>
      <c r="F41" s="97">
        <v>10022</v>
      </c>
      <c r="G41" s="98">
        <v>353</v>
      </c>
      <c r="H41" s="115">
        <v>28518661</v>
      </c>
      <c r="I41" s="113">
        <v>27018</v>
      </c>
    </row>
    <row r="42" spans="1:9" s="109" customFormat="1" ht="14.25" customHeight="1" x14ac:dyDescent="0.2">
      <c r="A42" s="97">
        <v>10153</v>
      </c>
      <c r="B42" s="98">
        <v>18</v>
      </c>
      <c r="C42" s="115">
        <v>3216765</v>
      </c>
      <c r="D42" s="113">
        <v>118152</v>
      </c>
      <c r="E42" s="281"/>
      <c r="F42" s="97">
        <v>10023</v>
      </c>
      <c r="G42" s="98">
        <v>52</v>
      </c>
      <c r="H42" s="115">
        <v>1040195</v>
      </c>
      <c r="I42" s="113">
        <v>13004</v>
      </c>
    </row>
    <row r="43" spans="1:9" s="109" customFormat="1" ht="14.25" customHeight="1" x14ac:dyDescent="0.2">
      <c r="A43" s="97">
        <v>10165</v>
      </c>
      <c r="B43" s="98">
        <v>14</v>
      </c>
      <c r="C43" s="115">
        <v>438476</v>
      </c>
      <c r="D43" s="113">
        <v>18619</v>
      </c>
      <c r="E43" s="281"/>
      <c r="F43" s="97">
        <v>10024</v>
      </c>
      <c r="G43" s="98">
        <v>43</v>
      </c>
      <c r="H43" s="115">
        <v>1254600</v>
      </c>
      <c r="I43" s="113">
        <v>15916</v>
      </c>
    </row>
    <row r="44" spans="1:9" s="109" customFormat="1" ht="14.25" customHeight="1" x14ac:dyDescent="0.2">
      <c r="A44" s="97">
        <v>10166</v>
      </c>
      <c r="B44" s="98">
        <v>12</v>
      </c>
      <c r="C44" s="115">
        <v>2822416</v>
      </c>
      <c r="D44" s="113">
        <v>68538</v>
      </c>
      <c r="E44" s="281"/>
      <c r="F44" s="97">
        <v>10025</v>
      </c>
      <c r="G44" s="98">
        <v>22</v>
      </c>
      <c r="H44" s="115">
        <v>442696</v>
      </c>
      <c r="I44" s="113">
        <v>18987</v>
      </c>
    </row>
    <row r="45" spans="1:9" s="109" customFormat="1" ht="14.25" customHeight="1" x14ac:dyDescent="0.2">
      <c r="A45" s="97">
        <v>10167</v>
      </c>
      <c r="B45" s="98">
        <v>16</v>
      </c>
      <c r="C45" s="115">
        <v>2912218</v>
      </c>
      <c r="D45" s="113">
        <v>123714</v>
      </c>
      <c r="E45" s="281"/>
      <c r="F45" s="97">
        <v>10028</v>
      </c>
      <c r="G45" s="98">
        <v>43</v>
      </c>
      <c r="H45" s="115">
        <v>641848</v>
      </c>
      <c r="I45" s="113">
        <v>15564</v>
      </c>
    </row>
    <row r="46" spans="1:9" s="109" customFormat="1" ht="14.25" customHeight="1" x14ac:dyDescent="0.2">
      <c r="A46" s="97">
        <v>10170</v>
      </c>
      <c r="B46" s="98">
        <v>10</v>
      </c>
      <c r="C46" s="115">
        <v>396361</v>
      </c>
      <c r="D46" s="113">
        <v>23441</v>
      </c>
      <c r="E46" s="281"/>
      <c r="F46" s="97">
        <v>10036</v>
      </c>
      <c r="G46" s="98">
        <v>259</v>
      </c>
      <c r="H46" s="115">
        <v>26736422</v>
      </c>
      <c r="I46" s="113">
        <v>29201</v>
      </c>
    </row>
    <row r="47" spans="1:9" s="109" customFormat="1" ht="14.25" customHeight="1" x14ac:dyDescent="0.2">
      <c r="A47" s="97">
        <v>10171</v>
      </c>
      <c r="B47" s="98">
        <v>16</v>
      </c>
      <c r="C47" s="115">
        <v>2254272</v>
      </c>
      <c r="D47" s="113">
        <v>79856</v>
      </c>
      <c r="E47" s="281"/>
      <c r="F47" s="97">
        <v>10038</v>
      </c>
      <c r="G47" s="98">
        <v>56</v>
      </c>
      <c r="H47" s="115">
        <v>3076791</v>
      </c>
      <c r="I47" s="113">
        <v>22214</v>
      </c>
    </row>
    <row r="48" spans="1:9" s="109" customFormat="1" ht="14.25" customHeight="1" x14ac:dyDescent="0.2">
      <c r="A48" s="97">
        <v>10172</v>
      </c>
      <c r="B48" s="98">
        <v>15</v>
      </c>
      <c r="C48" s="115">
        <v>1917137</v>
      </c>
      <c r="D48" s="113">
        <v>83862</v>
      </c>
      <c r="E48" s="281"/>
      <c r="F48" s="97">
        <v>10065</v>
      </c>
      <c r="G48" s="98">
        <v>57</v>
      </c>
      <c r="H48" s="115">
        <v>1493554</v>
      </c>
      <c r="I48" s="113">
        <v>15641</v>
      </c>
    </row>
    <row r="49" spans="1:9" s="109" customFormat="1" ht="14.25" customHeight="1" x14ac:dyDescent="0.2">
      <c r="A49" s="97">
        <v>10178</v>
      </c>
      <c r="B49" s="98">
        <v>10</v>
      </c>
      <c r="C49" s="115">
        <v>469521</v>
      </c>
      <c r="D49" s="113">
        <v>36890</v>
      </c>
      <c r="E49" s="281"/>
      <c r="F49" s="97">
        <v>10075</v>
      </c>
      <c r="G49" s="98">
        <v>25</v>
      </c>
      <c r="H49" s="115">
        <v>1111230</v>
      </c>
      <c r="I49" s="113">
        <v>12236</v>
      </c>
    </row>
    <row r="50" spans="1:9" s="109" customFormat="1" ht="14.25" customHeight="1" x14ac:dyDescent="0.2">
      <c r="A50" s="97">
        <v>10281</v>
      </c>
      <c r="B50" s="98">
        <v>13</v>
      </c>
      <c r="C50" s="115">
        <v>3943738</v>
      </c>
      <c r="D50" s="113">
        <v>222576</v>
      </c>
      <c r="E50" s="281"/>
      <c r="F50" s="97">
        <v>10105</v>
      </c>
      <c r="G50" s="98">
        <v>12</v>
      </c>
      <c r="H50" s="312">
        <v>871296</v>
      </c>
      <c r="I50" s="313">
        <v>52466</v>
      </c>
    </row>
    <row r="51" spans="1:9" s="109" customFormat="1" ht="14.25" customHeight="1" x14ac:dyDescent="0.2">
      <c r="A51" s="97"/>
      <c r="B51" s="98"/>
      <c r="C51" s="115"/>
      <c r="D51" s="113"/>
      <c r="E51" s="281"/>
      <c r="F51" s="97">
        <v>10110</v>
      </c>
      <c r="G51" s="98">
        <v>11</v>
      </c>
      <c r="H51" s="115">
        <v>527884</v>
      </c>
      <c r="I51" s="113">
        <v>26585</v>
      </c>
    </row>
    <row r="52" spans="1:9" s="109" customFormat="1" ht="14.25" customHeight="1" x14ac:dyDescent="0.2">
      <c r="A52" s="118"/>
      <c r="B52" s="119"/>
      <c r="C52" s="325"/>
      <c r="D52" s="326"/>
      <c r="E52" s="281"/>
      <c r="F52" s="118">
        <v>10118</v>
      </c>
      <c r="G52" s="119">
        <v>26</v>
      </c>
      <c r="H52" s="325">
        <v>2899658</v>
      </c>
      <c r="I52" s="326">
        <v>31495</v>
      </c>
    </row>
    <row r="53" spans="1:9" s="109" customFormat="1" ht="12.95" customHeight="1" x14ac:dyDescent="0.2">
      <c r="A53" s="111"/>
      <c r="B53" s="111"/>
      <c r="C53" s="111"/>
      <c r="D53" s="111"/>
      <c r="E53" s="281"/>
      <c r="F53" s="111"/>
      <c r="G53" s="111"/>
      <c r="H53" s="111"/>
      <c r="I53" s="111"/>
    </row>
    <row r="54" spans="1:9" s="109" customFormat="1" ht="12.95" customHeight="1" x14ac:dyDescent="0.2">
      <c r="A54" s="111"/>
      <c r="B54" s="111"/>
      <c r="C54" s="111"/>
      <c r="D54" s="111"/>
      <c r="E54" s="281"/>
      <c r="F54" s="111"/>
      <c r="G54" s="111"/>
      <c r="H54" s="111"/>
      <c r="I54" s="111"/>
    </row>
    <row r="55" spans="1:9" s="109" customFormat="1" ht="45" customHeight="1" x14ac:dyDescent="0.25">
      <c r="A55" s="116" t="s">
        <v>79</v>
      </c>
      <c r="B55" s="27" t="s">
        <v>62</v>
      </c>
      <c r="C55" s="117" t="s">
        <v>135</v>
      </c>
      <c r="D55" s="321" t="s">
        <v>154</v>
      </c>
      <c r="E55" s="322"/>
      <c r="F55" s="116" t="s">
        <v>79</v>
      </c>
      <c r="G55" s="27" t="s">
        <v>62</v>
      </c>
      <c r="H55" s="117" t="s">
        <v>135</v>
      </c>
      <c r="I55" s="321" t="s">
        <v>154</v>
      </c>
    </row>
    <row r="56" spans="1:9" s="109" customFormat="1" ht="12.95" customHeight="1" x14ac:dyDescent="0.2">
      <c r="A56" s="97"/>
      <c r="B56" s="98"/>
      <c r="C56" s="312"/>
      <c r="D56" s="313"/>
      <c r="E56" s="281"/>
      <c r="F56" s="97"/>
      <c r="G56" s="98"/>
      <c r="H56" s="312"/>
      <c r="I56" s="313"/>
    </row>
    <row r="57" spans="1:9" s="109" customFormat="1" ht="14.25" customHeight="1" x14ac:dyDescent="0.2">
      <c r="A57" s="18" t="s">
        <v>105</v>
      </c>
      <c r="B57" s="98"/>
      <c r="C57" s="312"/>
      <c r="D57" s="313"/>
      <c r="E57" s="281"/>
      <c r="F57" s="18" t="s">
        <v>104</v>
      </c>
      <c r="G57" s="30"/>
      <c r="H57" s="282"/>
      <c r="I57" s="324"/>
    </row>
    <row r="58" spans="1:9" s="109" customFormat="1" ht="14.25" customHeight="1" x14ac:dyDescent="0.25">
      <c r="A58" s="97">
        <v>10119</v>
      </c>
      <c r="B58" s="98">
        <v>46</v>
      </c>
      <c r="C58" s="115">
        <v>1918278</v>
      </c>
      <c r="D58" s="113">
        <v>26871</v>
      </c>
      <c r="E58" s="322"/>
      <c r="F58" s="97">
        <v>10013</v>
      </c>
      <c r="G58" s="98">
        <v>115</v>
      </c>
      <c r="H58" s="115">
        <v>4326111</v>
      </c>
      <c r="I58" s="113">
        <v>21600</v>
      </c>
    </row>
    <row r="59" spans="1:9" s="109" customFormat="1" ht="14.25" customHeight="1" x14ac:dyDescent="0.2">
      <c r="A59" s="97">
        <v>10128</v>
      </c>
      <c r="B59" s="98">
        <v>34</v>
      </c>
      <c r="C59" s="115">
        <v>594897</v>
      </c>
      <c r="D59" s="113">
        <v>11018</v>
      </c>
      <c r="E59" s="281"/>
      <c r="F59" s="97">
        <v>10014</v>
      </c>
      <c r="G59" s="98">
        <v>61</v>
      </c>
      <c r="H59" s="115">
        <v>3904265</v>
      </c>
      <c r="I59" s="113">
        <v>29435</v>
      </c>
    </row>
    <row r="60" spans="1:9" s="109" customFormat="1" ht="14.25" customHeight="1" x14ac:dyDescent="0.2">
      <c r="A60" s="97">
        <v>10158</v>
      </c>
      <c r="B60" s="98">
        <v>11</v>
      </c>
      <c r="C60" s="115">
        <v>689908</v>
      </c>
      <c r="D60" s="113">
        <v>61615</v>
      </c>
      <c r="E60" s="281"/>
      <c r="F60" s="97">
        <v>10016</v>
      </c>
      <c r="G60" s="98">
        <v>94</v>
      </c>
      <c r="H60" s="115">
        <v>3410993</v>
      </c>
      <c r="I60" s="113">
        <v>21875</v>
      </c>
    </row>
    <row r="61" spans="1:9" s="109" customFormat="1" ht="14.25" customHeight="1" x14ac:dyDescent="0.2">
      <c r="A61" s="97">
        <v>10165</v>
      </c>
      <c r="B61" s="98">
        <v>20</v>
      </c>
      <c r="C61" s="115">
        <v>465182</v>
      </c>
      <c r="D61" s="113">
        <v>24187</v>
      </c>
      <c r="E61" s="281"/>
      <c r="F61" s="97">
        <v>10017</v>
      </c>
      <c r="G61" s="98">
        <v>117</v>
      </c>
      <c r="H61" s="115">
        <v>8242115</v>
      </c>
      <c r="I61" s="113">
        <v>26253</v>
      </c>
    </row>
    <row r="62" spans="1:9" s="109" customFormat="1" ht="14.25" customHeight="1" x14ac:dyDescent="0.2">
      <c r="A62" s="97">
        <v>10166</v>
      </c>
      <c r="B62" s="98">
        <v>10</v>
      </c>
      <c r="C62" s="115">
        <v>3081001</v>
      </c>
      <c r="D62" s="113">
        <v>133603</v>
      </c>
      <c r="E62" s="281"/>
      <c r="F62" s="97">
        <v>10018</v>
      </c>
      <c r="G62" s="98">
        <v>197</v>
      </c>
      <c r="H62" s="115">
        <v>8214636</v>
      </c>
      <c r="I62" s="113">
        <v>22538</v>
      </c>
    </row>
    <row r="63" spans="1:9" s="109" customFormat="1" ht="14.25" customHeight="1" x14ac:dyDescent="0.2">
      <c r="A63" s="97">
        <v>10169</v>
      </c>
      <c r="B63" s="98">
        <v>17</v>
      </c>
      <c r="C63" s="115">
        <v>861908</v>
      </c>
      <c r="D63" s="113">
        <v>35499</v>
      </c>
      <c r="E63" s="281"/>
      <c r="F63" s="97">
        <v>10019</v>
      </c>
      <c r="G63" s="98">
        <v>106</v>
      </c>
      <c r="H63" s="115">
        <v>14699902</v>
      </c>
      <c r="I63" s="113">
        <v>44311</v>
      </c>
    </row>
    <row r="64" spans="1:9" s="109" customFormat="1" ht="14.25" customHeight="1" x14ac:dyDescent="0.2">
      <c r="A64" s="97">
        <v>10170</v>
      </c>
      <c r="B64" s="98">
        <v>11</v>
      </c>
      <c r="C64" s="115">
        <v>260758</v>
      </c>
      <c r="D64" s="113">
        <v>21568</v>
      </c>
      <c r="E64" s="281"/>
      <c r="F64" s="97">
        <v>10020</v>
      </c>
      <c r="G64" s="98">
        <v>21</v>
      </c>
      <c r="H64" s="115">
        <v>2272950</v>
      </c>
      <c r="I64" s="113">
        <v>38073</v>
      </c>
    </row>
    <row r="65" spans="1:9" s="109" customFormat="1" ht="14.25" customHeight="1" x14ac:dyDescent="0.2">
      <c r="A65" s="97">
        <v>10174</v>
      </c>
      <c r="B65" s="98">
        <v>11</v>
      </c>
      <c r="C65" s="115">
        <v>492051</v>
      </c>
      <c r="D65" s="113">
        <v>26739</v>
      </c>
      <c r="E65" s="281"/>
      <c r="F65" s="97">
        <v>10021</v>
      </c>
      <c r="G65" s="98">
        <v>78</v>
      </c>
      <c r="H65" s="115">
        <v>6464257</v>
      </c>
      <c r="I65" s="113">
        <v>35877</v>
      </c>
    </row>
    <row r="66" spans="1:9" ht="14.25" customHeight="1" x14ac:dyDescent="0.25">
      <c r="A66" s="97">
        <v>10175</v>
      </c>
      <c r="B66" s="98">
        <v>12</v>
      </c>
      <c r="C66" s="115">
        <v>311630</v>
      </c>
      <c r="D66" s="113">
        <v>21773</v>
      </c>
      <c r="E66" s="54"/>
      <c r="F66" s="97">
        <v>10022</v>
      </c>
      <c r="G66" s="98">
        <v>262</v>
      </c>
      <c r="H66" s="115">
        <v>28899616</v>
      </c>
      <c r="I66" s="113">
        <v>32894</v>
      </c>
    </row>
    <row r="67" spans="1:9" ht="14.25" customHeight="1" x14ac:dyDescent="0.25">
      <c r="A67" s="97">
        <v>10271</v>
      </c>
      <c r="B67" s="98">
        <v>11</v>
      </c>
      <c r="C67" s="115">
        <v>491780</v>
      </c>
      <c r="D67" s="113">
        <v>37491</v>
      </c>
      <c r="E67" s="54"/>
      <c r="F67" s="97">
        <v>10023</v>
      </c>
      <c r="G67" s="98">
        <v>55</v>
      </c>
      <c r="H67" s="115">
        <v>2934118</v>
      </c>
      <c r="I67" s="113">
        <v>28759</v>
      </c>
    </row>
    <row r="68" spans="1:9" ht="14.25" customHeight="1" x14ac:dyDescent="0.25">
      <c r="A68" s="97">
        <v>10281</v>
      </c>
      <c r="B68" s="98">
        <v>16</v>
      </c>
      <c r="C68" s="115">
        <v>2945250</v>
      </c>
      <c r="D68" s="113">
        <v>85697</v>
      </c>
      <c r="E68" s="54"/>
      <c r="F68" s="97">
        <v>10024</v>
      </c>
      <c r="G68" s="98">
        <v>28</v>
      </c>
      <c r="H68" s="115">
        <v>1390303</v>
      </c>
      <c r="I68" s="113">
        <v>40693</v>
      </c>
    </row>
    <row r="69" spans="1:9" ht="14.25" customHeight="1" x14ac:dyDescent="0.25">
      <c r="A69" s="97"/>
      <c r="B69" s="98"/>
      <c r="C69" s="115"/>
      <c r="D69" s="113"/>
      <c r="E69" s="54"/>
      <c r="F69" s="97">
        <v>10028</v>
      </c>
      <c r="G69" s="98">
        <v>44</v>
      </c>
      <c r="H69" s="115">
        <v>2433399</v>
      </c>
      <c r="I69" s="113">
        <v>29657</v>
      </c>
    </row>
    <row r="70" spans="1:9" ht="14.25" customHeight="1" x14ac:dyDescent="0.25">
      <c r="A70" s="29" t="s">
        <v>74</v>
      </c>
      <c r="B70" s="98"/>
      <c r="C70" s="115"/>
      <c r="D70" s="113"/>
      <c r="E70" s="54"/>
      <c r="F70" s="97">
        <v>10036</v>
      </c>
      <c r="G70" s="98">
        <v>98</v>
      </c>
      <c r="H70" s="115">
        <v>12670186</v>
      </c>
      <c r="I70" s="113">
        <v>56704</v>
      </c>
    </row>
    <row r="71" spans="1:9" ht="14.25" customHeight="1" x14ac:dyDescent="0.25">
      <c r="A71" s="97">
        <v>10001</v>
      </c>
      <c r="B71" s="98">
        <v>65</v>
      </c>
      <c r="C71" s="115">
        <v>5718575</v>
      </c>
      <c r="D71" s="113">
        <v>49511</v>
      </c>
      <c r="E71" s="54"/>
      <c r="F71" s="97">
        <v>10038</v>
      </c>
      <c r="G71" s="98">
        <v>11</v>
      </c>
      <c r="H71" s="115">
        <v>813060</v>
      </c>
      <c r="I71" s="113">
        <v>33540</v>
      </c>
    </row>
    <row r="72" spans="1:9" ht="14.25" customHeight="1" x14ac:dyDescent="0.25">
      <c r="A72" s="97">
        <v>10003</v>
      </c>
      <c r="B72" s="98">
        <v>31</v>
      </c>
      <c r="C72" s="115">
        <v>5358636</v>
      </c>
      <c r="D72" s="113">
        <v>40695</v>
      </c>
      <c r="E72" s="54"/>
      <c r="F72" s="97">
        <v>10065</v>
      </c>
      <c r="G72" s="98">
        <v>78</v>
      </c>
      <c r="H72" s="115">
        <v>5441458</v>
      </c>
      <c r="I72" s="113">
        <v>35043</v>
      </c>
    </row>
    <row r="73" spans="1:9" ht="14.25" customHeight="1" x14ac:dyDescent="0.25">
      <c r="A73" s="97">
        <v>10004</v>
      </c>
      <c r="B73" s="98">
        <v>25</v>
      </c>
      <c r="C73" s="115">
        <v>723366</v>
      </c>
      <c r="D73" s="113">
        <v>19775</v>
      </c>
      <c r="E73" s="54"/>
      <c r="F73" s="97">
        <v>10075</v>
      </c>
      <c r="G73" s="98">
        <v>33</v>
      </c>
      <c r="H73" s="115">
        <v>875051</v>
      </c>
      <c r="I73" s="113">
        <v>15880</v>
      </c>
    </row>
    <row r="74" spans="1:9" ht="14.25" customHeight="1" x14ac:dyDescent="0.25">
      <c r="A74" s="97">
        <v>10005</v>
      </c>
      <c r="B74" s="98">
        <v>15</v>
      </c>
      <c r="C74" s="115">
        <v>276886</v>
      </c>
      <c r="D74" s="113">
        <v>17953</v>
      </c>
      <c r="E74" s="54"/>
      <c r="F74" s="97">
        <v>10128</v>
      </c>
      <c r="G74" s="98">
        <v>18</v>
      </c>
      <c r="H74" s="115">
        <v>514828</v>
      </c>
      <c r="I74" s="113">
        <v>15738</v>
      </c>
    </row>
    <row r="75" spans="1:9" ht="14.25" customHeight="1" x14ac:dyDescent="0.25">
      <c r="A75" s="97">
        <v>10010</v>
      </c>
      <c r="B75" s="98">
        <v>44</v>
      </c>
      <c r="C75" s="115">
        <v>5286434</v>
      </c>
      <c r="D75" s="113">
        <v>28470</v>
      </c>
      <c r="E75" s="54"/>
      <c r="F75" s="97">
        <v>10281</v>
      </c>
      <c r="G75" s="98">
        <v>15</v>
      </c>
      <c r="H75" s="115">
        <v>1348181</v>
      </c>
      <c r="I75" s="113">
        <v>20470</v>
      </c>
    </row>
    <row r="76" spans="1:9" ht="14.25" customHeight="1" x14ac:dyDescent="0.25">
      <c r="A76" s="97">
        <v>10011</v>
      </c>
      <c r="B76" s="98">
        <v>52</v>
      </c>
      <c r="C76" s="115">
        <v>6209382</v>
      </c>
      <c r="D76" s="113">
        <v>47784</v>
      </c>
      <c r="E76" s="54"/>
      <c r="F76" s="97"/>
      <c r="G76" s="98"/>
      <c r="H76" s="115"/>
      <c r="I76" s="113"/>
    </row>
    <row r="77" spans="1:9" ht="14.25" customHeight="1" x14ac:dyDescent="0.25">
      <c r="A77" s="97">
        <v>10012</v>
      </c>
      <c r="B77" s="98">
        <v>20</v>
      </c>
      <c r="C77" s="115">
        <v>1453290</v>
      </c>
      <c r="D77" s="113">
        <v>42606</v>
      </c>
      <c r="E77" s="54"/>
      <c r="F77" s="29" t="s">
        <v>76</v>
      </c>
      <c r="G77" s="98"/>
      <c r="H77" s="115"/>
      <c r="I77" s="113"/>
    </row>
    <row r="78" spans="1:9" ht="14.25" customHeight="1" x14ac:dyDescent="0.25">
      <c r="A78" s="97">
        <v>10013</v>
      </c>
      <c r="B78" s="98">
        <v>45</v>
      </c>
      <c r="C78" s="115">
        <v>6164254</v>
      </c>
      <c r="D78" s="113">
        <v>59530</v>
      </c>
      <c r="E78" s="54"/>
      <c r="F78" s="97">
        <v>10001</v>
      </c>
      <c r="G78" s="98">
        <v>31</v>
      </c>
      <c r="H78" s="115">
        <v>2285369</v>
      </c>
      <c r="I78" s="113">
        <v>24087</v>
      </c>
    </row>
    <row r="79" spans="1:9" ht="14.25" customHeight="1" x14ac:dyDescent="0.25">
      <c r="A79" s="97">
        <v>10014</v>
      </c>
      <c r="B79" s="98">
        <v>23</v>
      </c>
      <c r="C79" s="115">
        <v>2927896</v>
      </c>
      <c r="D79" s="113">
        <v>56169</v>
      </c>
      <c r="E79" s="54"/>
      <c r="F79" s="97">
        <v>10010</v>
      </c>
      <c r="G79" s="98">
        <v>20</v>
      </c>
      <c r="H79" s="115">
        <v>1603968</v>
      </c>
      <c r="I79" s="113">
        <v>27225</v>
      </c>
    </row>
    <row r="80" spans="1:9" ht="14.25" customHeight="1" x14ac:dyDescent="0.25">
      <c r="A80" s="97">
        <v>10016</v>
      </c>
      <c r="B80" s="98">
        <v>53</v>
      </c>
      <c r="C80" s="115">
        <v>2744648</v>
      </c>
      <c r="D80" s="113">
        <v>24368</v>
      </c>
      <c r="E80" s="54"/>
      <c r="F80" s="97">
        <v>10012</v>
      </c>
      <c r="G80" s="98">
        <v>30</v>
      </c>
      <c r="H80" s="115">
        <v>1366879</v>
      </c>
      <c r="I80" s="113">
        <v>20672</v>
      </c>
    </row>
    <row r="81" spans="1:9" ht="14.25" customHeight="1" x14ac:dyDescent="0.25">
      <c r="A81" s="97">
        <v>10017</v>
      </c>
      <c r="B81" s="98">
        <v>47</v>
      </c>
      <c r="C81" s="115">
        <v>2913894</v>
      </c>
      <c r="D81" s="113">
        <v>32792</v>
      </c>
      <c r="E81" s="54"/>
      <c r="F81" s="97">
        <v>10013</v>
      </c>
      <c r="G81" s="98">
        <v>18</v>
      </c>
      <c r="H81" s="115">
        <v>895578</v>
      </c>
      <c r="I81" s="113">
        <v>24191</v>
      </c>
    </row>
    <row r="82" spans="1:9" ht="14.25" customHeight="1" x14ac:dyDescent="0.25">
      <c r="A82" s="97">
        <v>10018</v>
      </c>
      <c r="B82" s="98">
        <v>33</v>
      </c>
      <c r="C82" s="115">
        <v>1387001</v>
      </c>
      <c r="D82" s="113">
        <v>17759</v>
      </c>
      <c r="E82" s="54"/>
      <c r="F82" s="97">
        <v>10016</v>
      </c>
      <c r="G82" s="98">
        <v>46</v>
      </c>
      <c r="H82" s="115">
        <v>2120538</v>
      </c>
      <c r="I82" s="113">
        <v>23587</v>
      </c>
    </row>
    <row r="83" spans="1:9" ht="14.25" customHeight="1" x14ac:dyDescent="0.25">
      <c r="A83" s="97">
        <v>10019</v>
      </c>
      <c r="B83" s="98">
        <v>29</v>
      </c>
      <c r="C83" s="115">
        <v>5785511</v>
      </c>
      <c r="D83" s="113">
        <v>58123</v>
      </c>
      <c r="E83" s="54"/>
      <c r="F83" s="97">
        <v>10017</v>
      </c>
      <c r="G83" s="98">
        <v>20</v>
      </c>
      <c r="H83" s="115">
        <v>4617853</v>
      </c>
      <c r="I83" s="113">
        <v>74640</v>
      </c>
    </row>
    <row r="84" spans="1:9" ht="14.25" customHeight="1" x14ac:dyDescent="0.25">
      <c r="A84" s="97">
        <v>10022</v>
      </c>
      <c r="B84" s="98">
        <v>28</v>
      </c>
      <c r="C84" s="115">
        <v>8493539</v>
      </c>
      <c r="D84" s="113">
        <v>37489</v>
      </c>
      <c r="E84" s="54"/>
      <c r="F84" s="97">
        <v>10018</v>
      </c>
      <c r="G84" s="98">
        <v>65</v>
      </c>
      <c r="H84" s="115">
        <v>3363607</v>
      </c>
      <c r="I84" s="113">
        <v>24122</v>
      </c>
    </row>
    <row r="85" spans="1:9" ht="14.25" customHeight="1" x14ac:dyDescent="0.25">
      <c r="A85" s="97">
        <v>10023</v>
      </c>
      <c r="B85" s="98">
        <v>19</v>
      </c>
      <c r="C85" s="115">
        <v>1956328</v>
      </c>
      <c r="D85" s="113">
        <v>48167</v>
      </c>
      <c r="E85" s="54"/>
      <c r="F85" s="97">
        <v>10019</v>
      </c>
      <c r="G85" s="98">
        <v>21</v>
      </c>
      <c r="H85" s="312">
        <v>2821829</v>
      </c>
      <c r="I85" s="313">
        <v>42541</v>
      </c>
    </row>
    <row r="86" spans="1:9" ht="14.25" customHeight="1" x14ac:dyDescent="0.25">
      <c r="A86" s="97">
        <v>10036</v>
      </c>
      <c r="B86" s="98">
        <v>69</v>
      </c>
      <c r="C86" s="115">
        <v>15064541</v>
      </c>
      <c r="D86" s="113">
        <v>60061</v>
      </c>
      <c r="E86" s="54"/>
      <c r="F86" s="97">
        <v>10022</v>
      </c>
      <c r="G86" s="98">
        <v>35</v>
      </c>
      <c r="H86" s="312">
        <v>3263421</v>
      </c>
      <c r="I86" s="313">
        <v>26250</v>
      </c>
    </row>
    <row r="87" spans="1:9" ht="14.25" customHeight="1" x14ac:dyDescent="0.25">
      <c r="A87" s="97">
        <v>10038</v>
      </c>
      <c r="B87" s="98">
        <v>14</v>
      </c>
      <c r="C87" s="115">
        <v>480536</v>
      </c>
      <c r="D87" s="113">
        <v>32051</v>
      </c>
      <c r="E87" s="54"/>
      <c r="F87" s="97">
        <v>10036</v>
      </c>
      <c r="G87" s="98">
        <v>17</v>
      </c>
      <c r="H87" s="312">
        <v>1290449</v>
      </c>
      <c r="I87" s="313">
        <v>50130</v>
      </c>
    </row>
    <row r="88" spans="1:9" ht="14.25" customHeight="1" x14ac:dyDescent="0.25">
      <c r="A88" s="97">
        <v>10118</v>
      </c>
      <c r="B88" s="98">
        <v>10</v>
      </c>
      <c r="C88" s="115">
        <v>1005371</v>
      </c>
      <c r="D88" s="113">
        <v>34943</v>
      </c>
      <c r="E88" s="54"/>
      <c r="F88" s="97"/>
      <c r="G88" s="98"/>
      <c r="H88" s="312"/>
      <c r="I88" s="313"/>
    </row>
    <row r="89" spans="1:9" ht="14.25" customHeight="1" x14ac:dyDescent="0.25">
      <c r="A89" s="97"/>
      <c r="B89" s="98"/>
      <c r="C89" s="115"/>
      <c r="D89" s="113"/>
      <c r="E89" s="54"/>
      <c r="F89" s="18" t="s">
        <v>77</v>
      </c>
      <c r="G89" s="98"/>
      <c r="H89" s="115"/>
      <c r="I89" s="113"/>
    </row>
    <row r="90" spans="1:9" ht="14.25" customHeight="1" x14ac:dyDescent="0.25">
      <c r="A90" s="18" t="s">
        <v>75</v>
      </c>
      <c r="B90" s="98"/>
      <c r="C90" s="115"/>
      <c r="D90" s="113"/>
      <c r="E90" s="54"/>
      <c r="F90" s="97">
        <v>10001</v>
      </c>
      <c r="G90" s="98">
        <v>23</v>
      </c>
      <c r="H90" s="115">
        <v>758750</v>
      </c>
      <c r="I90" s="113">
        <v>22945</v>
      </c>
    </row>
    <row r="91" spans="1:9" ht="14.25" customHeight="1" x14ac:dyDescent="0.25">
      <c r="A91" s="97">
        <v>10001</v>
      </c>
      <c r="B91" s="98">
        <v>192</v>
      </c>
      <c r="C91" s="115">
        <v>19433789</v>
      </c>
      <c r="D91" s="113">
        <v>30124</v>
      </c>
      <c r="E91" s="54"/>
      <c r="F91" s="97">
        <v>10016</v>
      </c>
      <c r="G91" s="98">
        <v>16</v>
      </c>
      <c r="H91" s="115">
        <v>433666</v>
      </c>
      <c r="I91" s="113">
        <v>22329</v>
      </c>
    </row>
    <row r="92" spans="1:9" ht="14.25" customHeight="1" x14ac:dyDescent="0.25">
      <c r="A92" s="97">
        <v>10002</v>
      </c>
      <c r="B92" s="98">
        <v>19</v>
      </c>
      <c r="C92" s="115">
        <v>960794</v>
      </c>
      <c r="D92" s="113">
        <v>29686</v>
      </c>
      <c r="E92" s="54"/>
      <c r="F92" s="97">
        <v>10017</v>
      </c>
      <c r="G92" s="98">
        <v>18</v>
      </c>
      <c r="H92" s="115">
        <v>418362</v>
      </c>
      <c r="I92" s="113">
        <v>15531</v>
      </c>
    </row>
    <row r="93" spans="1:9" ht="14.25" customHeight="1" x14ac:dyDescent="0.25">
      <c r="A93" s="97">
        <v>10003</v>
      </c>
      <c r="B93" s="98">
        <v>106</v>
      </c>
      <c r="C93" s="115">
        <v>5859637</v>
      </c>
      <c r="D93" s="113">
        <v>31483</v>
      </c>
      <c r="E93" s="54"/>
      <c r="F93" s="97">
        <v>10018</v>
      </c>
      <c r="G93" s="98">
        <v>22</v>
      </c>
      <c r="H93" s="115">
        <v>1435570</v>
      </c>
      <c r="I93" s="113">
        <v>23485</v>
      </c>
    </row>
    <row r="94" spans="1:9" ht="14.25" customHeight="1" x14ac:dyDescent="0.25">
      <c r="A94" s="97">
        <v>10005</v>
      </c>
      <c r="B94" s="98">
        <v>12</v>
      </c>
      <c r="C94" s="115">
        <v>425584</v>
      </c>
      <c r="D94" s="113">
        <v>32527</v>
      </c>
      <c r="E94" s="54"/>
      <c r="F94" s="97">
        <v>10019</v>
      </c>
      <c r="G94" s="98">
        <v>25</v>
      </c>
      <c r="H94" s="115">
        <v>585936</v>
      </c>
      <c r="I94" s="113">
        <v>15155</v>
      </c>
    </row>
    <row r="95" spans="1:9" ht="14.25" customHeight="1" x14ac:dyDescent="0.25">
      <c r="A95" s="97">
        <v>10007</v>
      </c>
      <c r="B95" s="98">
        <v>23</v>
      </c>
      <c r="C95" s="115">
        <v>1510252</v>
      </c>
      <c r="D95" s="113">
        <v>45579</v>
      </c>
      <c r="E95" s="54"/>
      <c r="F95" s="97">
        <v>10022</v>
      </c>
      <c r="G95" s="98">
        <v>34</v>
      </c>
      <c r="H95" s="115">
        <v>665107</v>
      </c>
      <c r="I95" s="113">
        <v>18937</v>
      </c>
    </row>
    <row r="96" spans="1:9" ht="14.25" customHeight="1" x14ac:dyDescent="0.25">
      <c r="A96" s="97">
        <v>10010</v>
      </c>
      <c r="B96" s="98">
        <v>82</v>
      </c>
      <c r="C96" s="115">
        <v>4067559</v>
      </c>
      <c r="D96" s="113">
        <v>25807</v>
      </c>
      <c r="E96" s="54"/>
      <c r="F96" s="97">
        <v>10036</v>
      </c>
      <c r="G96" s="98">
        <v>17</v>
      </c>
      <c r="H96" s="115">
        <v>523436</v>
      </c>
      <c r="I96" s="113">
        <v>16943</v>
      </c>
    </row>
    <row r="97" spans="1:9" ht="14.25" customHeight="1" x14ac:dyDescent="0.25">
      <c r="A97" s="97">
        <v>10011</v>
      </c>
      <c r="B97" s="98">
        <v>122</v>
      </c>
      <c r="C97" s="115">
        <v>7441724</v>
      </c>
      <c r="D97" s="113">
        <v>33612</v>
      </c>
      <c r="E97" s="54"/>
      <c r="F97" s="97"/>
      <c r="G97" s="98"/>
      <c r="H97" s="115"/>
      <c r="I97" s="113"/>
    </row>
    <row r="98" spans="1:9" ht="14.25" customHeight="1" x14ac:dyDescent="0.25">
      <c r="A98" s="118">
        <v>10012</v>
      </c>
      <c r="B98" s="119">
        <v>212</v>
      </c>
      <c r="C98" s="325">
        <v>11762871</v>
      </c>
      <c r="D98" s="326">
        <v>29412</v>
      </c>
      <c r="E98" s="54"/>
      <c r="F98" s="118"/>
      <c r="G98" s="119"/>
      <c r="H98" s="325"/>
      <c r="I98" s="326"/>
    </row>
    <row r="99" spans="1:9" x14ac:dyDescent="0.25">
      <c r="A99" s="54"/>
      <c r="B99" s="235"/>
      <c r="C99" s="235"/>
      <c r="D99" s="54"/>
      <c r="E99" s="54"/>
      <c r="F99" s="54"/>
      <c r="G99" s="54"/>
      <c r="H99" s="54"/>
      <c r="I99" s="54"/>
    </row>
    <row r="100" spans="1:9" x14ac:dyDescent="0.25">
      <c r="A100" s="54"/>
      <c r="B100" s="235"/>
      <c r="C100" s="235"/>
      <c r="D100" s="54"/>
      <c r="E100" s="54"/>
      <c r="F100" s="54"/>
      <c r="G100" s="54"/>
      <c r="H100" s="54"/>
      <c r="I100" s="54"/>
    </row>
    <row r="101" spans="1:9" x14ac:dyDescent="0.25">
      <c r="A101" s="173"/>
      <c r="B101" s="91"/>
      <c r="C101" s="328"/>
      <c r="D101" s="329"/>
      <c r="E101" s="54"/>
      <c r="F101" s="54"/>
      <c r="G101" s="54"/>
      <c r="H101" s="54"/>
      <c r="I101" s="54"/>
    </row>
    <row r="102" spans="1:9" x14ac:dyDescent="0.25">
      <c r="A102" s="217"/>
      <c r="B102" s="218"/>
      <c r="C102" s="312"/>
      <c r="D102" s="330"/>
      <c r="E102" s="54"/>
      <c r="F102" s="54"/>
      <c r="G102" s="54"/>
      <c r="H102" s="54"/>
      <c r="I102" s="54"/>
    </row>
    <row r="103" spans="1:9" ht="14.25" customHeight="1" x14ac:dyDescent="0.25">
      <c r="E103" s="54"/>
      <c r="F103" s="54"/>
      <c r="G103" s="54"/>
      <c r="H103" s="54"/>
      <c r="I103" s="54"/>
    </row>
    <row r="104" spans="1:9" ht="14.25" customHeight="1" x14ac:dyDescent="0.25">
      <c r="E104" s="54"/>
      <c r="F104" s="54"/>
      <c r="G104" s="54"/>
      <c r="H104" s="54"/>
      <c r="I104" s="54"/>
    </row>
  </sheetData>
  <mergeCells count="6">
    <mergeCell ref="A7:I7"/>
    <mergeCell ref="A1:I1"/>
    <mergeCell ref="A2:I2"/>
    <mergeCell ref="A4:I4"/>
    <mergeCell ref="A5:I5"/>
    <mergeCell ref="A6:I6"/>
  </mergeCells>
  <pageMargins left="0.7" right="0.7" top="0.75" bottom="0.75" header="0.3" footer="0.3"/>
  <pageSetup scale="86" fitToHeight="2" orientation="portrait" horizontalDpi="4294967295" verticalDpi="4294967295" r:id="rId1"/>
  <rowBreaks count="1" manualBreakCount="1">
    <brk id="53" max="8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FFC000"/>
    <pageSetUpPr fitToPage="1"/>
  </sheetPr>
  <dimension ref="A1:I71"/>
  <sheetViews>
    <sheetView showGridLines="0" zoomScaleNormal="100" workbookViewId="0">
      <selection sqref="A1:I1"/>
    </sheetView>
  </sheetViews>
  <sheetFormatPr defaultRowHeight="15" x14ac:dyDescent="0.25"/>
  <cols>
    <col min="1" max="1" width="11.42578125" style="1" customWidth="1"/>
    <col min="2" max="2" width="11.7109375" style="5" customWidth="1"/>
    <col min="3" max="3" width="12.28515625" style="5" customWidth="1"/>
    <col min="4" max="4" width="13.7109375" style="1" customWidth="1"/>
    <col min="5" max="5" width="4.7109375" style="1" customWidth="1"/>
    <col min="6" max="6" width="11.42578125" style="1" customWidth="1"/>
    <col min="7" max="7" width="11.7109375" style="1" customWidth="1"/>
    <col min="8" max="8" width="12.28515625" style="1" customWidth="1"/>
    <col min="9" max="9" width="13.7109375" style="1" customWidth="1"/>
    <col min="10" max="16384" width="9.140625" style="1"/>
  </cols>
  <sheetData>
    <row r="1" spans="1:9" ht="18" x14ac:dyDescent="0.25">
      <c r="A1" s="342" t="s">
        <v>8</v>
      </c>
      <c r="B1" s="342"/>
      <c r="C1" s="342"/>
      <c r="D1" s="342"/>
      <c r="E1" s="342"/>
      <c r="F1" s="342"/>
      <c r="G1" s="342"/>
      <c r="H1" s="342"/>
      <c r="I1" s="342"/>
    </row>
    <row r="2" spans="1:9" ht="18" x14ac:dyDescent="0.25">
      <c r="A2" s="336" t="s">
        <v>207</v>
      </c>
      <c r="B2" s="336"/>
      <c r="C2" s="336"/>
      <c r="D2" s="336"/>
      <c r="E2" s="336"/>
      <c r="F2" s="336"/>
      <c r="G2" s="336"/>
      <c r="H2" s="336"/>
      <c r="I2" s="336"/>
    </row>
    <row r="3" spans="1:9" ht="18" x14ac:dyDescent="0.25">
      <c r="A3" s="314"/>
      <c r="B3" s="314"/>
      <c r="C3" s="314"/>
      <c r="D3" s="314"/>
      <c r="E3" s="314"/>
      <c r="F3" s="314"/>
      <c r="G3" s="54"/>
      <c r="H3" s="54"/>
      <c r="I3" s="54"/>
    </row>
    <row r="4" spans="1:9" ht="18" x14ac:dyDescent="0.25">
      <c r="A4" s="336" t="s">
        <v>136</v>
      </c>
      <c r="B4" s="336"/>
      <c r="C4" s="336"/>
      <c r="D4" s="336"/>
      <c r="E4" s="336"/>
      <c r="F4" s="336"/>
      <c r="G4" s="336"/>
      <c r="H4" s="336"/>
      <c r="I4" s="336"/>
    </row>
    <row r="5" spans="1:9" ht="18" x14ac:dyDescent="0.25">
      <c r="A5" s="336" t="s">
        <v>102</v>
      </c>
      <c r="B5" s="336"/>
      <c r="C5" s="336"/>
      <c r="D5" s="336"/>
      <c r="E5" s="336"/>
      <c r="F5" s="336"/>
      <c r="G5" s="336"/>
      <c r="H5" s="336"/>
      <c r="I5" s="336"/>
    </row>
    <row r="6" spans="1:9" ht="18" x14ac:dyDescent="0.25">
      <c r="A6" s="336" t="s">
        <v>98</v>
      </c>
      <c r="B6" s="336"/>
      <c r="C6" s="336"/>
      <c r="D6" s="336"/>
      <c r="E6" s="336"/>
      <c r="F6" s="336"/>
      <c r="G6" s="336"/>
      <c r="H6" s="336"/>
      <c r="I6" s="336"/>
    </row>
    <row r="7" spans="1:9" ht="18" x14ac:dyDescent="0.25">
      <c r="A7" s="336" t="s">
        <v>143</v>
      </c>
      <c r="B7" s="336"/>
      <c r="C7" s="336"/>
      <c r="D7" s="336"/>
      <c r="E7" s="336"/>
      <c r="F7" s="336"/>
      <c r="G7" s="336"/>
      <c r="H7" s="336"/>
      <c r="I7" s="336"/>
    </row>
    <row r="8" spans="1:9" ht="18" x14ac:dyDescent="0.25">
      <c r="A8" s="336" t="s">
        <v>144</v>
      </c>
      <c r="B8" s="336"/>
      <c r="C8" s="336"/>
      <c r="D8" s="336"/>
      <c r="E8" s="336"/>
      <c r="F8" s="336"/>
      <c r="G8" s="336"/>
      <c r="H8" s="336"/>
      <c r="I8" s="336"/>
    </row>
    <row r="9" spans="1:9" ht="15.75" x14ac:dyDescent="0.25">
      <c r="A9" s="315"/>
      <c r="B9" s="315"/>
      <c r="C9" s="315"/>
      <c r="D9" s="315"/>
      <c r="E9" s="320"/>
      <c r="F9" s="54"/>
      <c r="G9" s="54"/>
      <c r="H9" s="54"/>
      <c r="I9" s="54"/>
    </row>
    <row r="10" spans="1:9" ht="45" customHeight="1" x14ac:dyDescent="0.25">
      <c r="A10" s="116" t="s">
        <v>79</v>
      </c>
      <c r="B10" s="27" t="s">
        <v>62</v>
      </c>
      <c r="C10" s="117" t="s">
        <v>135</v>
      </c>
      <c r="D10" s="321" t="s">
        <v>154</v>
      </c>
      <c r="E10" s="322"/>
      <c r="F10" s="116" t="s">
        <v>79</v>
      </c>
      <c r="G10" s="27" t="s">
        <v>62</v>
      </c>
      <c r="H10" s="117" t="s">
        <v>135</v>
      </c>
      <c r="I10" s="321" t="s">
        <v>154</v>
      </c>
    </row>
    <row r="11" spans="1:9" ht="14.25" customHeight="1" x14ac:dyDescent="0.25">
      <c r="A11" s="18"/>
      <c r="B11" s="30"/>
      <c r="C11" s="323"/>
      <c r="D11" s="324"/>
      <c r="E11" s="322"/>
      <c r="F11" s="18"/>
      <c r="G11" s="30"/>
      <c r="H11" s="323"/>
      <c r="I11" s="324"/>
    </row>
    <row r="12" spans="1:9" ht="14.25" customHeight="1" x14ac:dyDescent="0.25">
      <c r="A12" s="18" t="s">
        <v>145</v>
      </c>
      <c r="B12" s="30"/>
      <c r="C12" s="282"/>
      <c r="D12" s="324"/>
      <c r="E12" s="322"/>
      <c r="F12" s="18" t="s">
        <v>74</v>
      </c>
      <c r="G12" s="98"/>
      <c r="H12" s="115"/>
      <c r="I12" s="113"/>
    </row>
    <row r="13" spans="1:9" s="110" customFormat="1" ht="14.25" customHeight="1" x14ac:dyDescent="0.2">
      <c r="A13" s="97">
        <v>10001</v>
      </c>
      <c r="B13" s="98">
        <v>29</v>
      </c>
      <c r="C13" s="312">
        <v>4629344</v>
      </c>
      <c r="D13" s="313">
        <v>58162</v>
      </c>
      <c r="E13" s="281"/>
      <c r="F13" s="97">
        <v>10001</v>
      </c>
      <c r="G13" s="98">
        <v>30</v>
      </c>
      <c r="H13" s="115">
        <v>4229344</v>
      </c>
      <c r="I13" s="113">
        <v>73573</v>
      </c>
    </row>
    <row r="14" spans="1:9" s="109" customFormat="1" ht="14.25" customHeight="1" x14ac:dyDescent="0.2">
      <c r="A14" s="97">
        <v>10002</v>
      </c>
      <c r="B14" s="98">
        <v>14</v>
      </c>
      <c r="C14" s="115">
        <v>295532</v>
      </c>
      <c r="D14" s="113">
        <v>17568</v>
      </c>
      <c r="E14" s="281"/>
      <c r="F14" s="97">
        <v>10003</v>
      </c>
      <c r="G14" s="98">
        <v>15</v>
      </c>
      <c r="H14" s="115">
        <v>4213183</v>
      </c>
      <c r="I14" s="113">
        <v>52028</v>
      </c>
    </row>
    <row r="15" spans="1:9" s="109" customFormat="1" ht="14.25" customHeight="1" x14ac:dyDescent="0.2">
      <c r="A15" s="97">
        <v>10003</v>
      </c>
      <c r="B15" s="98">
        <v>25</v>
      </c>
      <c r="C15" s="115">
        <v>1081105</v>
      </c>
      <c r="D15" s="113">
        <v>29562</v>
      </c>
      <c r="E15" s="281"/>
      <c r="F15" s="97">
        <v>10010</v>
      </c>
      <c r="G15" s="98">
        <v>15</v>
      </c>
      <c r="H15" s="115">
        <v>2945401</v>
      </c>
      <c r="I15" s="113">
        <v>67736</v>
      </c>
    </row>
    <row r="16" spans="1:9" s="109" customFormat="1" ht="14.25" customHeight="1" x14ac:dyDescent="0.2">
      <c r="A16" s="97">
        <v>10004</v>
      </c>
      <c r="B16" s="98">
        <v>14</v>
      </c>
      <c r="C16" s="115">
        <v>917089</v>
      </c>
      <c r="D16" s="113">
        <v>22555</v>
      </c>
      <c r="E16" s="281"/>
      <c r="F16" s="97">
        <v>10011</v>
      </c>
      <c r="G16" s="98">
        <v>28</v>
      </c>
      <c r="H16" s="115">
        <v>4630846</v>
      </c>
      <c r="I16" s="113">
        <v>63393</v>
      </c>
    </row>
    <row r="17" spans="1:9" s="111" customFormat="1" ht="14.25" customHeight="1" x14ac:dyDescent="0.2">
      <c r="A17" s="97">
        <v>10005</v>
      </c>
      <c r="B17" s="98">
        <v>14</v>
      </c>
      <c r="C17" s="115">
        <v>1010270</v>
      </c>
      <c r="D17" s="113">
        <v>30385</v>
      </c>
      <c r="E17" s="281"/>
      <c r="F17" s="97">
        <v>10013</v>
      </c>
      <c r="G17" s="98">
        <v>29</v>
      </c>
      <c r="H17" s="115">
        <v>4451867</v>
      </c>
      <c r="I17" s="113">
        <v>70740</v>
      </c>
    </row>
    <row r="18" spans="1:9" s="109" customFormat="1" ht="14.25" customHeight="1" x14ac:dyDescent="0.2">
      <c r="A18" s="97">
        <v>10007</v>
      </c>
      <c r="B18" s="98">
        <v>17</v>
      </c>
      <c r="C18" s="115">
        <v>1109133</v>
      </c>
      <c r="D18" s="113">
        <v>41116</v>
      </c>
      <c r="E18" s="281"/>
      <c r="F18" s="97">
        <v>10016</v>
      </c>
      <c r="G18" s="98">
        <v>22</v>
      </c>
      <c r="H18" s="115">
        <v>1696803</v>
      </c>
      <c r="I18" s="113">
        <v>43033</v>
      </c>
    </row>
    <row r="19" spans="1:9" s="109" customFormat="1" ht="14.25" customHeight="1" x14ac:dyDescent="0.2">
      <c r="A19" s="97">
        <v>10010</v>
      </c>
      <c r="B19" s="98">
        <v>18</v>
      </c>
      <c r="C19" s="115">
        <v>5829283</v>
      </c>
      <c r="D19" s="113">
        <v>60222</v>
      </c>
      <c r="E19" s="281"/>
      <c r="F19" s="97">
        <v>10017</v>
      </c>
      <c r="G19" s="98">
        <v>20</v>
      </c>
      <c r="H19" s="115">
        <v>1572666</v>
      </c>
      <c r="I19" s="113">
        <v>44015</v>
      </c>
    </row>
    <row r="20" spans="1:9" s="109" customFormat="1" ht="14.25" customHeight="1" x14ac:dyDescent="0.2">
      <c r="A20" s="97">
        <v>10011</v>
      </c>
      <c r="B20" s="98">
        <v>20</v>
      </c>
      <c r="C20" s="115">
        <v>1761914</v>
      </c>
      <c r="D20" s="113">
        <v>23238</v>
      </c>
      <c r="E20" s="281"/>
      <c r="F20" s="97">
        <v>10036</v>
      </c>
      <c r="G20" s="98">
        <v>36</v>
      </c>
      <c r="H20" s="115">
        <v>12072375</v>
      </c>
      <c r="I20" s="113">
        <v>85345</v>
      </c>
    </row>
    <row r="21" spans="1:9" s="109" customFormat="1" ht="14.25" customHeight="1" x14ac:dyDescent="0.2">
      <c r="A21" s="97">
        <v>10013</v>
      </c>
      <c r="B21" s="98">
        <v>26</v>
      </c>
      <c r="C21" s="115">
        <v>3299419</v>
      </c>
      <c r="D21" s="113">
        <v>63038</v>
      </c>
      <c r="E21" s="281"/>
      <c r="F21" s="97"/>
      <c r="G21" s="98"/>
      <c r="H21" s="115"/>
      <c r="I21" s="113"/>
    </row>
    <row r="22" spans="1:9" s="109" customFormat="1" ht="14.25" customHeight="1" x14ac:dyDescent="0.25">
      <c r="A22" s="97">
        <v>10016</v>
      </c>
      <c r="B22" s="98">
        <v>28</v>
      </c>
      <c r="C22" s="115">
        <v>1227737</v>
      </c>
      <c r="D22" s="113">
        <v>35080</v>
      </c>
      <c r="E22" s="281"/>
      <c r="F22" s="29" t="s">
        <v>75</v>
      </c>
      <c r="G22" s="98"/>
      <c r="H22" s="115"/>
      <c r="I22" s="113"/>
    </row>
    <row r="23" spans="1:9" s="109" customFormat="1" ht="14.25" customHeight="1" x14ac:dyDescent="0.2">
      <c r="A23" s="97">
        <v>10017</v>
      </c>
      <c r="B23" s="98">
        <v>67</v>
      </c>
      <c r="C23" s="115">
        <v>5574470</v>
      </c>
      <c r="D23" s="113">
        <v>38616</v>
      </c>
      <c r="E23" s="281"/>
      <c r="F23" s="97">
        <v>10001</v>
      </c>
      <c r="G23" s="98">
        <v>100</v>
      </c>
      <c r="H23" s="115">
        <v>16799058</v>
      </c>
      <c r="I23" s="113">
        <v>63737</v>
      </c>
    </row>
    <row r="24" spans="1:9" s="109" customFormat="1" ht="14.25" customHeight="1" x14ac:dyDescent="0.2">
      <c r="A24" s="97">
        <v>10018</v>
      </c>
      <c r="B24" s="98">
        <v>30</v>
      </c>
      <c r="C24" s="115">
        <v>4080630</v>
      </c>
      <c r="D24" s="113">
        <v>44242</v>
      </c>
      <c r="E24" s="281"/>
      <c r="F24" s="97">
        <v>10003</v>
      </c>
      <c r="G24" s="98">
        <v>68</v>
      </c>
      <c r="H24" s="115">
        <v>4611360</v>
      </c>
      <c r="I24" s="113">
        <v>38711</v>
      </c>
    </row>
    <row r="25" spans="1:9" s="109" customFormat="1" ht="14.25" customHeight="1" x14ac:dyDescent="0.2">
      <c r="A25" s="97">
        <v>10019</v>
      </c>
      <c r="B25" s="98">
        <v>64</v>
      </c>
      <c r="C25" s="115">
        <v>13335254</v>
      </c>
      <c r="D25" s="113">
        <v>58246</v>
      </c>
      <c r="E25" s="281"/>
      <c r="F25" s="97">
        <v>10007</v>
      </c>
      <c r="G25" s="98">
        <v>20</v>
      </c>
      <c r="H25" s="115">
        <v>1454960</v>
      </c>
      <c r="I25" s="113">
        <v>50907</v>
      </c>
    </row>
    <row r="26" spans="1:9" s="109" customFormat="1" ht="14.25" customHeight="1" x14ac:dyDescent="0.2">
      <c r="A26" s="97">
        <v>10022</v>
      </c>
      <c r="B26" s="98">
        <v>105</v>
      </c>
      <c r="C26" s="115">
        <v>13298821</v>
      </c>
      <c r="D26" s="113">
        <v>54551</v>
      </c>
      <c r="E26" s="281"/>
      <c r="F26" s="97">
        <v>10010</v>
      </c>
      <c r="G26" s="98">
        <v>39</v>
      </c>
      <c r="H26" s="115">
        <v>2770105</v>
      </c>
      <c r="I26" s="113">
        <v>31124</v>
      </c>
    </row>
    <row r="27" spans="1:9" s="109" customFormat="1" ht="14.25" customHeight="1" x14ac:dyDescent="0.2">
      <c r="A27" s="97">
        <v>10036</v>
      </c>
      <c r="B27" s="98">
        <v>39</v>
      </c>
      <c r="C27" s="115">
        <v>3650377</v>
      </c>
      <c r="D27" s="113">
        <v>54314</v>
      </c>
      <c r="E27" s="281"/>
      <c r="F27" s="97">
        <v>10011</v>
      </c>
      <c r="G27" s="98">
        <v>84</v>
      </c>
      <c r="H27" s="115">
        <v>5571019</v>
      </c>
      <c r="I27" s="113">
        <v>36679</v>
      </c>
    </row>
    <row r="28" spans="1:9" s="109" customFormat="1" ht="14.25" customHeight="1" x14ac:dyDescent="0.2">
      <c r="A28" s="97"/>
      <c r="B28" s="98"/>
      <c r="C28" s="115"/>
      <c r="D28" s="113"/>
      <c r="E28" s="281"/>
      <c r="F28" s="97">
        <v>10012</v>
      </c>
      <c r="G28" s="98">
        <v>147</v>
      </c>
      <c r="H28" s="115">
        <v>9896230</v>
      </c>
      <c r="I28" s="113">
        <v>34179</v>
      </c>
    </row>
    <row r="29" spans="1:9" s="109" customFormat="1" ht="14.25" customHeight="1" x14ac:dyDescent="0.25">
      <c r="A29" s="29" t="s">
        <v>73</v>
      </c>
      <c r="B29" s="98"/>
      <c r="C29" s="115"/>
      <c r="D29" s="113"/>
      <c r="E29" s="281"/>
      <c r="F29" s="97">
        <v>10013</v>
      </c>
      <c r="G29" s="98">
        <v>58</v>
      </c>
      <c r="H29" s="115">
        <v>2947365</v>
      </c>
      <c r="I29" s="113">
        <v>24297</v>
      </c>
    </row>
    <row r="30" spans="1:9" s="109" customFormat="1" ht="14.25" customHeight="1" x14ac:dyDescent="0.2">
      <c r="A30" s="97">
        <v>10001</v>
      </c>
      <c r="B30" s="98">
        <v>72</v>
      </c>
      <c r="C30" s="115">
        <v>5380749</v>
      </c>
      <c r="D30" s="113">
        <v>18593</v>
      </c>
      <c r="E30" s="281"/>
      <c r="F30" s="97">
        <v>10014</v>
      </c>
      <c r="G30" s="98">
        <v>50</v>
      </c>
      <c r="H30" s="115">
        <v>3411228</v>
      </c>
      <c r="I30" s="113">
        <v>28241</v>
      </c>
    </row>
    <row r="31" spans="1:9" s="109" customFormat="1" ht="14.25" customHeight="1" x14ac:dyDescent="0.2">
      <c r="A31" s="97">
        <v>10003</v>
      </c>
      <c r="B31" s="98">
        <v>48</v>
      </c>
      <c r="C31" s="115">
        <v>1908458</v>
      </c>
      <c r="D31" s="113">
        <v>18784</v>
      </c>
      <c r="E31" s="281"/>
      <c r="F31" s="97">
        <v>10016</v>
      </c>
      <c r="G31" s="98">
        <v>36</v>
      </c>
      <c r="H31" s="115">
        <v>1485146</v>
      </c>
      <c r="I31" s="113">
        <v>26986</v>
      </c>
    </row>
    <row r="32" spans="1:9" s="109" customFormat="1" ht="14.25" customHeight="1" x14ac:dyDescent="0.2">
      <c r="A32" s="97">
        <v>10004</v>
      </c>
      <c r="B32" s="98">
        <v>33</v>
      </c>
      <c r="C32" s="115">
        <v>2495261</v>
      </c>
      <c r="D32" s="113">
        <v>21595</v>
      </c>
      <c r="E32" s="281"/>
      <c r="F32" s="97">
        <v>10017</v>
      </c>
      <c r="G32" s="98">
        <v>59</v>
      </c>
      <c r="H32" s="115">
        <v>5662569</v>
      </c>
      <c r="I32" s="113">
        <v>51850</v>
      </c>
    </row>
    <row r="33" spans="1:9" s="109" customFormat="1" ht="14.25" customHeight="1" x14ac:dyDescent="0.2">
      <c r="A33" s="97">
        <v>10005</v>
      </c>
      <c r="B33" s="98">
        <v>19</v>
      </c>
      <c r="C33" s="115">
        <v>1105406</v>
      </c>
      <c r="D33" s="113">
        <v>27787</v>
      </c>
      <c r="E33" s="281"/>
      <c r="F33" s="97">
        <v>10018</v>
      </c>
      <c r="G33" s="98">
        <v>66</v>
      </c>
      <c r="H33" s="115">
        <v>4154661</v>
      </c>
      <c r="I33" s="113">
        <v>24981</v>
      </c>
    </row>
    <row r="34" spans="1:9" s="109" customFormat="1" ht="14.25" customHeight="1" x14ac:dyDescent="0.2">
      <c r="A34" s="97">
        <v>10007</v>
      </c>
      <c r="B34" s="98">
        <v>20</v>
      </c>
      <c r="C34" s="115">
        <v>1856224</v>
      </c>
      <c r="D34" s="113">
        <v>20436</v>
      </c>
      <c r="E34" s="281"/>
      <c r="F34" s="97">
        <v>10019</v>
      </c>
      <c r="G34" s="98">
        <v>72</v>
      </c>
      <c r="H34" s="115">
        <v>11752682</v>
      </c>
      <c r="I34" s="113">
        <v>64305</v>
      </c>
    </row>
    <row r="35" spans="1:9" s="109" customFormat="1" ht="14.25" customHeight="1" x14ac:dyDescent="0.2">
      <c r="A35" s="97">
        <v>10010</v>
      </c>
      <c r="B35" s="98">
        <v>69</v>
      </c>
      <c r="C35" s="115">
        <v>3531243</v>
      </c>
      <c r="D35" s="113">
        <v>21888</v>
      </c>
      <c r="E35" s="281"/>
      <c r="F35" s="97">
        <v>10020</v>
      </c>
      <c r="G35" s="98">
        <v>17</v>
      </c>
      <c r="H35" s="115">
        <v>2216365</v>
      </c>
      <c r="I35" s="113">
        <v>66991</v>
      </c>
    </row>
    <row r="36" spans="1:9" s="109" customFormat="1" ht="14.25" customHeight="1" x14ac:dyDescent="0.2">
      <c r="A36" s="97">
        <v>10011</v>
      </c>
      <c r="B36" s="98">
        <v>60</v>
      </c>
      <c r="C36" s="115">
        <v>2955941</v>
      </c>
      <c r="D36" s="113">
        <v>19299</v>
      </c>
      <c r="E36" s="281"/>
      <c r="F36" s="97">
        <v>10021</v>
      </c>
      <c r="G36" s="98">
        <v>49</v>
      </c>
      <c r="H36" s="115">
        <v>3956596</v>
      </c>
      <c r="I36" s="113">
        <v>39345</v>
      </c>
    </row>
    <row r="37" spans="1:9" s="109" customFormat="1" ht="14.25" customHeight="1" x14ac:dyDescent="0.2">
      <c r="A37" s="97">
        <v>10012</v>
      </c>
      <c r="B37" s="98">
        <v>24</v>
      </c>
      <c r="C37" s="115">
        <v>848526</v>
      </c>
      <c r="D37" s="113">
        <v>18572</v>
      </c>
      <c r="E37" s="281"/>
      <c r="F37" s="97">
        <v>10022</v>
      </c>
      <c r="G37" s="98">
        <v>170</v>
      </c>
      <c r="H37" s="115">
        <v>24937636</v>
      </c>
      <c r="I37" s="113">
        <v>51764</v>
      </c>
    </row>
    <row r="38" spans="1:9" s="109" customFormat="1" ht="14.25" customHeight="1" x14ac:dyDescent="0.2">
      <c r="A38" s="97">
        <v>10013</v>
      </c>
      <c r="B38" s="98">
        <v>46</v>
      </c>
      <c r="C38" s="115">
        <v>2682530</v>
      </c>
      <c r="D38" s="113">
        <v>20330</v>
      </c>
      <c r="E38" s="281"/>
      <c r="F38" s="97">
        <v>10023</v>
      </c>
      <c r="G38" s="98">
        <v>48</v>
      </c>
      <c r="H38" s="115">
        <v>2632540</v>
      </c>
      <c r="I38" s="113">
        <v>30828</v>
      </c>
    </row>
    <row r="39" spans="1:9" s="109" customFormat="1" ht="14.25" customHeight="1" x14ac:dyDescent="0.2">
      <c r="A39" s="97">
        <v>10014</v>
      </c>
      <c r="B39" s="98">
        <v>35</v>
      </c>
      <c r="C39" s="115">
        <v>1364170</v>
      </c>
      <c r="D39" s="113">
        <v>18662</v>
      </c>
      <c r="E39" s="281"/>
      <c r="F39" s="97">
        <v>10024</v>
      </c>
      <c r="G39" s="98">
        <v>21</v>
      </c>
      <c r="H39" s="115">
        <v>1223033</v>
      </c>
      <c r="I39" s="113">
        <v>49545</v>
      </c>
    </row>
    <row r="40" spans="1:9" s="109" customFormat="1" ht="14.25" customHeight="1" x14ac:dyDescent="0.2">
      <c r="A40" s="97">
        <v>10016</v>
      </c>
      <c r="B40" s="98">
        <v>72</v>
      </c>
      <c r="C40" s="115">
        <v>2733263</v>
      </c>
      <c r="D40" s="113">
        <v>16587</v>
      </c>
      <c r="E40" s="281"/>
      <c r="F40" s="97">
        <v>10028</v>
      </c>
      <c r="G40" s="98">
        <v>34</v>
      </c>
      <c r="H40" s="115">
        <v>2308558</v>
      </c>
      <c r="I40" s="113">
        <v>34986</v>
      </c>
    </row>
    <row r="41" spans="1:9" s="109" customFormat="1" ht="14.25" customHeight="1" x14ac:dyDescent="0.2">
      <c r="A41" s="97">
        <v>10017</v>
      </c>
      <c r="B41" s="98">
        <v>71</v>
      </c>
      <c r="C41" s="115">
        <v>8016924</v>
      </c>
      <c r="D41" s="113">
        <v>26787</v>
      </c>
      <c r="E41" s="281"/>
      <c r="F41" s="97">
        <v>10036</v>
      </c>
      <c r="G41" s="98">
        <v>58</v>
      </c>
      <c r="H41" s="115">
        <v>10183518</v>
      </c>
      <c r="I41" s="113">
        <v>86183</v>
      </c>
    </row>
    <row r="42" spans="1:9" s="109" customFormat="1" ht="14.25" customHeight="1" x14ac:dyDescent="0.2">
      <c r="A42" s="97">
        <v>10018</v>
      </c>
      <c r="B42" s="98">
        <v>54</v>
      </c>
      <c r="C42" s="115">
        <v>1600225</v>
      </c>
      <c r="D42" s="113">
        <v>23021</v>
      </c>
      <c r="E42" s="281"/>
      <c r="F42" s="97">
        <v>10065</v>
      </c>
      <c r="G42" s="98">
        <v>46</v>
      </c>
      <c r="H42" s="115">
        <v>4220503</v>
      </c>
      <c r="I42" s="113">
        <v>59636</v>
      </c>
    </row>
    <row r="43" spans="1:9" s="109" customFormat="1" ht="14.25" customHeight="1" x14ac:dyDescent="0.2">
      <c r="A43" s="97">
        <v>10019</v>
      </c>
      <c r="B43" s="98">
        <v>84</v>
      </c>
      <c r="C43" s="115">
        <v>6828043</v>
      </c>
      <c r="D43" s="113">
        <v>21635</v>
      </c>
      <c r="E43" s="281"/>
      <c r="F43" s="97">
        <v>10075</v>
      </c>
      <c r="G43" s="98">
        <v>17</v>
      </c>
      <c r="H43" s="115">
        <v>722197</v>
      </c>
      <c r="I43" s="113">
        <v>25272</v>
      </c>
    </row>
    <row r="44" spans="1:9" s="109" customFormat="1" ht="14.25" customHeight="1" x14ac:dyDescent="0.2">
      <c r="A44" s="97">
        <v>10020</v>
      </c>
      <c r="B44" s="98">
        <v>15</v>
      </c>
      <c r="C44" s="115">
        <v>2982335</v>
      </c>
      <c r="D44" s="113">
        <v>63267</v>
      </c>
      <c r="E44" s="281"/>
      <c r="F44" s="97"/>
      <c r="G44" s="98"/>
      <c r="H44" s="115"/>
      <c r="I44" s="113"/>
    </row>
    <row r="45" spans="1:9" s="109" customFormat="1" ht="14.25" customHeight="1" x14ac:dyDescent="0.25">
      <c r="A45" s="97">
        <v>10021</v>
      </c>
      <c r="B45" s="98">
        <v>23</v>
      </c>
      <c r="C45" s="115">
        <v>534175</v>
      </c>
      <c r="D45" s="113">
        <v>18456</v>
      </c>
      <c r="E45" s="281"/>
      <c r="F45" s="29" t="s">
        <v>76</v>
      </c>
      <c r="G45" s="98"/>
      <c r="H45" s="115"/>
      <c r="I45" s="113"/>
    </row>
    <row r="46" spans="1:9" s="109" customFormat="1" ht="14.25" customHeight="1" x14ac:dyDescent="0.2">
      <c r="A46" s="97">
        <v>10022</v>
      </c>
      <c r="B46" s="98">
        <v>72</v>
      </c>
      <c r="C46" s="115">
        <v>6669114</v>
      </c>
      <c r="D46" s="113">
        <v>26939</v>
      </c>
      <c r="E46" s="281"/>
      <c r="F46" s="97">
        <v>10012</v>
      </c>
      <c r="G46" s="98">
        <v>20</v>
      </c>
      <c r="H46" s="115">
        <v>1038456</v>
      </c>
      <c r="I46" s="113">
        <v>24219</v>
      </c>
    </row>
    <row r="47" spans="1:9" s="109" customFormat="1" ht="14.25" customHeight="1" x14ac:dyDescent="0.2">
      <c r="A47" s="97">
        <v>10023</v>
      </c>
      <c r="B47" s="98">
        <v>25</v>
      </c>
      <c r="C47" s="115">
        <v>547960</v>
      </c>
      <c r="D47" s="113">
        <v>16855</v>
      </c>
      <c r="E47" s="281"/>
      <c r="F47" s="97">
        <v>10022</v>
      </c>
      <c r="G47" s="98">
        <v>19</v>
      </c>
      <c r="H47" s="115">
        <v>908092</v>
      </c>
      <c r="I47" s="113">
        <v>27055</v>
      </c>
    </row>
    <row r="48" spans="1:9" s="109" customFormat="1" ht="14.25" customHeight="1" x14ac:dyDescent="0.2">
      <c r="A48" s="97">
        <v>10024</v>
      </c>
      <c r="B48" s="98">
        <v>18</v>
      </c>
      <c r="C48" s="115">
        <v>481020</v>
      </c>
      <c r="D48" s="113">
        <v>19044</v>
      </c>
      <c r="E48" s="281"/>
      <c r="F48" s="97"/>
      <c r="G48" s="98"/>
      <c r="H48" s="115"/>
      <c r="I48" s="113"/>
    </row>
    <row r="49" spans="1:9" s="109" customFormat="1" ht="14.25" customHeight="1" x14ac:dyDescent="0.2">
      <c r="A49" s="97">
        <v>10028</v>
      </c>
      <c r="B49" s="98">
        <v>14</v>
      </c>
      <c r="C49" s="115">
        <v>281457</v>
      </c>
      <c r="D49" s="113">
        <v>18589</v>
      </c>
      <c r="E49" s="281"/>
      <c r="F49" s="97"/>
      <c r="G49" s="98"/>
      <c r="H49" s="115"/>
      <c r="I49" s="113"/>
    </row>
    <row r="50" spans="1:9" s="109" customFormat="1" ht="14.25" customHeight="1" x14ac:dyDescent="0.2">
      <c r="A50" s="97">
        <v>10036</v>
      </c>
      <c r="B50" s="98">
        <v>62</v>
      </c>
      <c r="C50" s="115">
        <v>7049252</v>
      </c>
      <c r="D50" s="113">
        <v>28417</v>
      </c>
      <c r="E50" s="281"/>
      <c r="F50" s="97"/>
      <c r="G50" s="98"/>
      <c r="H50" s="115"/>
      <c r="I50" s="113"/>
    </row>
    <row r="51" spans="1:9" s="109" customFormat="1" ht="14.25" customHeight="1" x14ac:dyDescent="0.2">
      <c r="A51" s="97">
        <v>10038</v>
      </c>
      <c r="B51" s="98">
        <v>15</v>
      </c>
      <c r="C51" s="115">
        <v>1664183</v>
      </c>
      <c r="D51" s="113">
        <v>25740</v>
      </c>
      <c r="E51" s="281"/>
      <c r="F51" s="97"/>
      <c r="G51" s="98"/>
      <c r="H51" s="115"/>
      <c r="I51" s="113"/>
    </row>
    <row r="52" spans="1:9" s="109" customFormat="1" ht="14.25" customHeight="1" x14ac:dyDescent="0.2">
      <c r="A52" s="97">
        <v>10065</v>
      </c>
      <c r="B52" s="98">
        <v>19</v>
      </c>
      <c r="C52" s="115">
        <v>884999</v>
      </c>
      <c r="D52" s="113">
        <v>19849</v>
      </c>
      <c r="E52" s="281"/>
      <c r="F52" s="97"/>
      <c r="G52" s="98"/>
      <c r="H52" s="115"/>
      <c r="I52" s="113"/>
    </row>
    <row r="53" spans="1:9" s="109" customFormat="1" ht="14.25" customHeight="1" x14ac:dyDescent="0.2">
      <c r="A53" s="118">
        <v>10119</v>
      </c>
      <c r="B53" s="119">
        <v>12</v>
      </c>
      <c r="C53" s="325">
        <v>845949</v>
      </c>
      <c r="D53" s="326">
        <v>21736</v>
      </c>
      <c r="E53" s="281"/>
      <c r="F53" s="118"/>
      <c r="G53" s="119"/>
      <c r="H53" s="325"/>
      <c r="I53" s="326"/>
    </row>
    <row r="54" spans="1:9" x14ac:dyDescent="0.25">
      <c r="A54" s="54"/>
      <c r="B54" s="235"/>
      <c r="C54" s="235"/>
      <c r="D54" s="54"/>
      <c r="E54" s="54"/>
      <c r="F54" s="54"/>
      <c r="G54" s="54"/>
      <c r="H54" s="54"/>
      <c r="I54" s="54"/>
    </row>
    <row r="55" spans="1:9" x14ac:dyDescent="0.25">
      <c r="A55" s="54"/>
      <c r="B55" s="235"/>
      <c r="C55" s="235"/>
      <c r="D55" s="54"/>
      <c r="E55" s="54"/>
      <c r="F55" s="54"/>
      <c r="G55" s="54"/>
      <c r="H55" s="54"/>
      <c r="I55" s="54"/>
    </row>
    <row r="56" spans="1:9" x14ac:dyDescent="0.25">
      <c r="A56" s="173"/>
      <c r="B56" s="91"/>
      <c r="C56" s="328"/>
      <c r="D56" s="329"/>
      <c r="E56" s="54"/>
      <c r="F56" s="54"/>
      <c r="G56" s="54"/>
      <c r="H56" s="54"/>
      <c r="I56" s="54"/>
    </row>
    <row r="57" spans="1:9" x14ac:dyDescent="0.25">
      <c r="A57" s="21"/>
      <c r="B57" s="331"/>
      <c r="C57" s="282"/>
      <c r="D57" s="332"/>
      <c r="E57" s="54"/>
      <c r="F57" s="54"/>
      <c r="G57" s="54"/>
      <c r="H57" s="54"/>
      <c r="I57" s="54"/>
    </row>
    <row r="58" spans="1:9" ht="14.25" customHeight="1" x14ac:dyDescent="0.25">
      <c r="A58" s="173"/>
      <c r="B58" s="218"/>
      <c r="C58" s="312"/>
      <c r="D58" s="330"/>
      <c r="E58" s="54"/>
      <c r="F58" s="54"/>
      <c r="G58" s="54"/>
      <c r="H58" s="54"/>
      <c r="I58" s="54"/>
    </row>
    <row r="59" spans="1:9" ht="14.25" customHeight="1" x14ac:dyDescent="0.25">
      <c r="A59" s="67"/>
      <c r="B59" s="333"/>
      <c r="C59" s="333"/>
      <c r="D59" s="67"/>
      <c r="E59" s="54"/>
      <c r="F59" s="54"/>
      <c r="G59" s="54"/>
      <c r="H59" s="54"/>
      <c r="I59" s="54"/>
    </row>
    <row r="60" spans="1:9" ht="14.25" customHeight="1" x14ac:dyDescent="0.25">
      <c r="A60" s="67"/>
      <c r="B60" s="333"/>
      <c r="C60" s="333"/>
      <c r="D60" s="67"/>
      <c r="E60" s="54"/>
      <c r="F60" s="54"/>
      <c r="G60" s="54"/>
      <c r="H60" s="54"/>
      <c r="I60" s="54"/>
    </row>
    <row r="61" spans="1:9" ht="14.25" customHeight="1" x14ac:dyDescent="0.25">
      <c r="A61" s="67"/>
      <c r="B61" s="333"/>
      <c r="C61" s="333"/>
      <c r="D61" s="67"/>
      <c r="E61" s="54"/>
      <c r="F61" s="54"/>
      <c r="G61" s="54"/>
      <c r="H61" s="54"/>
      <c r="I61" s="54"/>
    </row>
    <row r="62" spans="1:9" ht="14.25" customHeight="1" x14ac:dyDescent="0.25">
      <c r="A62" s="67"/>
      <c r="B62" s="333"/>
      <c r="C62" s="333"/>
      <c r="D62" s="67"/>
      <c r="E62" s="54"/>
      <c r="F62" s="54"/>
      <c r="G62" s="54"/>
      <c r="H62" s="54"/>
      <c r="I62" s="54"/>
    </row>
    <row r="63" spans="1:9" ht="14.25" customHeight="1" x14ac:dyDescent="0.25">
      <c r="A63" s="217"/>
      <c r="B63" s="218"/>
      <c r="C63" s="115"/>
      <c r="D63" s="218"/>
      <c r="E63" s="54"/>
      <c r="F63" s="54"/>
      <c r="G63" s="54"/>
      <c r="H63" s="54"/>
      <c r="I63" s="327"/>
    </row>
    <row r="64" spans="1:9" ht="14.25" customHeight="1" x14ac:dyDescent="0.25">
      <c r="A64" s="217"/>
      <c r="B64" s="218"/>
      <c r="C64" s="115"/>
      <c r="D64" s="218"/>
      <c r="E64" s="54"/>
      <c r="F64" s="54"/>
      <c r="G64" s="54"/>
      <c r="H64" s="54"/>
      <c r="I64" s="327"/>
    </row>
    <row r="65" spans="1:9" ht="14.25" customHeight="1" x14ac:dyDescent="0.25">
      <c r="A65" s="217"/>
      <c r="B65" s="218"/>
      <c r="C65" s="115"/>
      <c r="D65" s="218"/>
      <c r="E65" s="54"/>
      <c r="F65" s="54"/>
      <c r="G65" s="54"/>
      <c r="H65" s="54"/>
      <c r="I65" s="54"/>
    </row>
    <row r="66" spans="1:9" ht="14.25" customHeight="1" x14ac:dyDescent="0.25">
      <c r="A66" s="67"/>
      <c r="B66" s="333"/>
      <c r="C66" s="333"/>
      <c r="D66" s="67"/>
      <c r="E66" s="54"/>
      <c r="F66" s="54"/>
      <c r="G66" s="54"/>
      <c r="H66" s="54"/>
      <c r="I66" s="54"/>
    </row>
    <row r="67" spans="1:9" ht="14.25" customHeight="1" x14ac:dyDescent="0.25">
      <c r="A67" s="67"/>
      <c r="B67" s="67"/>
      <c r="C67" s="67"/>
      <c r="D67" s="67"/>
      <c r="E67" s="54"/>
      <c r="F67" s="54"/>
      <c r="G67" s="54"/>
      <c r="H67" s="54"/>
      <c r="I67" s="54"/>
    </row>
    <row r="68" spans="1:9" x14ac:dyDescent="0.25">
      <c r="A68" s="67"/>
      <c r="B68" s="67"/>
      <c r="C68" s="67"/>
      <c r="D68" s="67"/>
    </row>
    <row r="69" spans="1:9" x14ac:dyDescent="0.25">
      <c r="A69" s="217"/>
      <c r="B69" s="218"/>
      <c r="C69" s="115"/>
      <c r="D69" s="218"/>
    </row>
    <row r="70" spans="1:9" x14ac:dyDescent="0.25">
      <c r="A70" s="67"/>
      <c r="B70" s="333"/>
      <c r="C70" s="333"/>
      <c r="D70" s="67"/>
    </row>
    <row r="71" spans="1:9" x14ac:dyDescent="0.25">
      <c r="A71" s="67"/>
      <c r="B71" s="333"/>
      <c r="C71" s="333"/>
      <c r="D71" s="67"/>
    </row>
  </sheetData>
  <mergeCells count="7">
    <mergeCell ref="A8:I8"/>
    <mergeCell ref="A1:I1"/>
    <mergeCell ref="A2:I2"/>
    <mergeCell ref="A4:I4"/>
    <mergeCell ref="A5:I5"/>
    <mergeCell ref="A6:I6"/>
    <mergeCell ref="A7:I7"/>
  </mergeCells>
  <pageMargins left="0.7" right="0.7" top="0.75" bottom="0.75" header="0.3" footer="0.3"/>
  <pageSetup scale="86" orientation="portrait" horizontalDpi="4294967295" verticalDpi="4294967295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FFCCFF"/>
    <pageSetUpPr fitToPage="1"/>
  </sheetPr>
  <dimension ref="A1:L63"/>
  <sheetViews>
    <sheetView showGridLines="0" zoomScaleNormal="100" workbookViewId="0">
      <selection sqref="A1:L1"/>
    </sheetView>
  </sheetViews>
  <sheetFormatPr defaultRowHeight="15" x14ac:dyDescent="0.25"/>
  <cols>
    <col min="1" max="1" width="27.7109375" style="1" customWidth="1"/>
    <col min="2" max="2" width="12.42578125" style="1" customWidth="1"/>
    <col min="3" max="3" width="7.42578125" style="1" customWidth="1"/>
    <col min="4" max="4" width="2.28515625" style="1" customWidth="1"/>
    <col min="5" max="5" width="13.28515625" style="1" customWidth="1"/>
    <col min="6" max="6" width="7.42578125" style="1" customWidth="1"/>
    <col min="7" max="7" width="2.28515625" style="1" customWidth="1"/>
    <col min="8" max="8" width="12.140625" style="1" customWidth="1"/>
    <col min="9" max="9" width="14.5703125" style="1" customWidth="1"/>
    <col min="10" max="10" width="7.42578125" style="1" customWidth="1"/>
    <col min="11" max="11" width="2.28515625" style="1" customWidth="1"/>
    <col min="12" max="12" width="12.7109375" style="1" customWidth="1"/>
    <col min="13" max="16384" width="9.140625" style="1"/>
  </cols>
  <sheetData>
    <row r="1" spans="1:12" ht="18" x14ac:dyDescent="0.25">
      <c r="A1" s="342" t="s">
        <v>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</row>
    <row r="2" spans="1:12" ht="18" x14ac:dyDescent="0.25">
      <c r="A2" s="342" t="s">
        <v>207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spans="1:12" x14ac:dyDescent="0.25">
      <c r="A3" s="56"/>
      <c r="B3" s="56"/>
      <c r="C3" s="56"/>
      <c r="D3" s="56"/>
      <c r="E3" s="56"/>
      <c r="F3" s="56"/>
    </row>
    <row r="4" spans="1:12" ht="18" x14ac:dyDescent="0.25">
      <c r="A4" s="342" t="s">
        <v>152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</row>
    <row r="5" spans="1:12" ht="18" x14ac:dyDescent="0.25">
      <c r="A5" s="342" t="s">
        <v>61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</row>
    <row r="6" spans="1:12" ht="18" x14ac:dyDescent="0.25">
      <c r="A6" s="342" t="s">
        <v>174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</row>
    <row r="7" spans="1:12" ht="18" x14ac:dyDescent="0.25">
      <c r="A7" s="342" t="s">
        <v>175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</row>
    <row r="8" spans="1:12" ht="15.75" x14ac:dyDescent="0.25">
      <c r="A8" s="237"/>
      <c r="B8" s="237"/>
      <c r="C8" s="237"/>
      <c r="D8" s="237"/>
      <c r="E8" s="237"/>
      <c r="F8" s="237"/>
      <c r="G8" s="237"/>
      <c r="H8" s="237"/>
    </row>
    <row r="9" spans="1:12" ht="15.75" customHeight="1" x14ac:dyDescent="0.25">
      <c r="A9" s="259"/>
      <c r="B9" s="259"/>
      <c r="C9" s="260"/>
      <c r="D9" s="260"/>
      <c r="E9" s="259"/>
      <c r="F9" s="260"/>
      <c r="G9" s="260"/>
      <c r="H9" s="360" t="s">
        <v>110</v>
      </c>
      <c r="I9" s="357" t="s">
        <v>176</v>
      </c>
      <c r="J9" s="358"/>
      <c r="K9" s="358"/>
      <c r="L9" s="359"/>
    </row>
    <row r="10" spans="1:12" ht="16.5" customHeight="1" x14ac:dyDescent="0.25">
      <c r="A10" s="18"/>
      <c r="B10" s="255"/>
      <c r="C10" s="256" t="s">
        <v>39</v>
      </c>
      <c r="D10" s="254"/>
      <c r="E10" s="257" t="s">
        <v>10</v>
      </c>
      <c r="F10" s="256" t="s">
        <v>39</v>
      </c>
      <c r="G10" s="258"/>
      <c r="H10" s="361"/>
      <c r="I10" s="363" t="s">
        <v>177</v>
      </c>
      <c r="J10" s="207" t="s">
        <v>39</v>
      </c>
      <c r="K10" s="243"/>
      <c r="L10" s="365" t="s">
        <v>178</v>
      </c>
    </row>
    <row r="11" spans="1:12" ht="15.75" customHeight="1" x14ac:dyDescent="0.25">
      <c r="A11" s="209" t="s">
        <v>63</v>
      </c>
      <c r="B11" s="7" t="s">
        <v>60</v>
      </c>
      <c r="C11" s="8" t="s">
        <v>9</v>
      </c>
      <c r="D11" s="77"/>
      <c r="E11" s="206" t="s">
        <v>64</v>
      </c>
      <c r="F11" s="8" t="s">
        <v>9</v>
      </c>
      <c r="G11" s="76"/>
      <c r="H11" s="362"/>
      <c r="I11" s="364"/>
      <c r="J11" s="8" t="s">
        <v>9</v>
      </c>
      <c r="K11" s="76"/>
      <c r="L11" s="366"/>
    </row>
    <row r="12" spans="1:12" ht="15.75" customHeight="1" x14ac:dyDescent="0.25">
      <c r="A12" s="9"/>
      <c r="B12" s="10"/>
      <c r="C12" s="11"/>
      <c r="D12" s="11"/>
      <c r="E12" s="10"/>
      <c r="F12" s="11"/>
      <c r="G12" s="20"/>
      <c r="H12" s="12"/>
      <c r="I12" s="10"/>
      <c r="J12" s="11"/>
      <c r="K12" s="20"/>
      <c r="L12" s="12"/>
    </row>
    <row r="13" spans="1:12" s="55" customFormat="1" x14ac:dyDescent="0.25">
      <c r="A13" s="38" t="s">
        <v>1</v>
      </c>
      <c r="B13" s="39">
        <v>215</v>
      </c>
      <c r="C13" s="40">
        <f t="shared" ref="C13:C18" si="0">(B13/B$60)*100</f>
        <v>14.705882352941178</v>
      </c>
      <c r="D13" s="40" t="s">
        <v>11</v>
      </c>
      <c r="E13" s="41">
        <v>886203</v>
      </c>
      <c r="F13" s="40">
        <f t="shared" ref="F13:F18" si="1">(E13/E$60)*100</f>
        <v>12.075533555684823</v>
      </c>
      <c r="G13" s="291" t="s">
        <v>11</v>
      </c>
      <c r="H13" s="238">
        <v>0</v>
      </c>
      <c r="I13" s="41">
        <v>2102047</v>
      </c>
      <c r="J13" s="40">
        <f t="shared" ref="J13:J18" si="2">(I13/I$60)*100</f>
        <v>13.242355388144791</v>
      </c>
      <c r="K13" s="291" t="s">
        <v>11</v>
      </c>
      <c r="L13" s="238">
        <v>11015.43</v>
      </c>
    </row>
    <row r="14" spans="1:12" s="55" customFormat="1" x14ac:dyDescent="0.25">
      <c r="A14" s="43" t="s">
        <v>202</v>
      </c>
      <c r="B14" s="264" t="s">
        <v>200</v>
      </c>
      <c r="C14" s="265" t="s">
        <v>200</v>
      </c>
      <c r="D14" s="265"/>
      <c r="E14" s="266" t="s">
        <v>200</v>
      </c>
      <c r="F14" s="265" t="s">
        <v>200</v>
      </c>
      <c r="G14" s="267"/>
      <c r="H14" s="268" t="s">
        <v>200</v>
      </c>
      <c r="I14" s="266" t="s">
        <v>200</v>
      </c>
      <c r="J14" s="265" t="s">
        <v>200</v>
      </c>
      <c r="K14" s="267"/>
      <c r="L14" s="268" t="s">
        <v>200</v>
      </c>
    </row>
    <row r="15" spans="1:12" s="55" customFormat="1" x14ac:dyDescent="0.25">
      <c r="A15" s="43" t="s">
        <v>203</v>
      </c>
      <c r="B15" s="264" t="s">
        <v>200</v>
      </c>
      <c r="C15" s="265" t="s">
        <v>200</v>
      </c>
      <c r="D15" s="265"/>
      <c r="E15" s="266" t="s">
        <v>200</v>
      </c>
      <c r="F15" s="265" t="s">
        <v>200</v>
      </c>
      <c r="G15" s="267"/>
      <c r="H15" s="268" t="s">
        <v>200</v>
      </c>
      <c r="I15" s="266" t="s">
        <v>200</v>
      </c>
      <c r="J15" s="265" t="s">
        <v>200</v>
      </c>
      <c r="K15" s="267"/>
      <c r="L15" s="268" t="s">
        <v>200</v>
      </c>
    </row>
    <row r="16" spans="1:12" s="55" customFormat="1" x14ac:dyDescent="0.25">
      <c r="A16" s="43" t="s">
        <v>12</v>
      </c>
      <c r="B16" s="264" t="s">
        <v>200</v>
      </c>
      <c r="C16" s="265" t="s">
        <v>200</v>
      </c>
      <c r="D16" s="265"/>
      <c r="E16" s="266" t="s">
        <v>200</v>
      </c>
      <c r="F16" s="265" t="s">
        <v>200</v>
      </c>
      <c r="G16" s="267"/>
      <c r="H16" s="268" t="s">
        <v>200</v>
      </c>
      <c r="I16" s="266" t="s">
        <v>200</v>
      </c>
      <c r="J16" s="265" t="s">
        <v>200</v>
      </c>
      <c r="K16" s="267"/>
      <c r="L16" s="268" t="s">
        <v>200</v>
      </c>
    </row>
    <row r="17" spans="1:12" s="55" customFormat="1" x14ac:dyDescent="0.25">
      <c r="A17" s="43" t="s">
        <v>13</v>
      </c>
      <c r="B17" s="264" t="s">
        <v>200</v>
      </c>
      <c r="C17" s="265" t="s">
        <v>200</v>
      </c>
      <c r="D17" s="265"/>
      <c r="E17" s="266" t="s">
        <v>200</v>
      </c>
      <c r="F17" s="265" t="s">
        <v>200</v>
      </c>
      <c r="G17" s="267"/>
      <c r="H17" s="268" t="s">
        <v>200</v>
      </c>
      <c r="I17" s="266" t="s">
        <v>200</v>
      </c>
      <c r="J17" s="265" t="s">
        <v>200</v>
      </c>
      <c r="K17" s="267"/>
      <c r="L17" s="268" t="s">
        <v>200</v>
      </c>
    </row>
    <row r="18" spans="1:12" s="55" customFormat="1" ht="14.45" customHeight="1" x14ac:dyDescent="0.25">
      <c r="A18" s="43" t="s">
        <v>14</v>
      </c>
      <c r="B18" s="44">
        <v>193</v>
      </c>
      <c r="C18" s="45">
        <f t="shared" si="0"/>
        <v>13.201094391244869</v>
      </c>
      <c r="D18" s="45"/>
      <c r="E18" s="46">
        <v>773881</v>
      </c>
      <c r="F18" s="45">
        <f t="shared" si="1"/>
        <v>10.545017319515875</v>
      </c>
      <c r="G18" s="244"/>
      <c r="H18" s="239">
        <v>0</v>
      </c>
      <c r="I18" s="46">
        <v>1841202</v>
      </c>
      <c r="J18" s="45">
        <f t="shared" si="2"/>
        <v>11.599098985590221</v>
      </c>
      <c r="K18" s="244"/>
      <c r="L18" s="239">
        <v>10823.21</v>
      </c>
    </row>
    <row r="19" spans="1:12" s="55" customFormat="1" x14ac:dyDescent="0.25">
      <c r="A19" s="38"/>
      <c r="B19" s="44"/>
      <c r="C19" s="45"/>
      <c r="D19" s="45"/>
      <c r="E19" s="46"/>
      <c r="F19" s="48"/>
      <c r="G19" s="244"/>
      <c r="H19" s="240"/>
      <c r="I19" s="46"/>
      <c r="J19" s="48"/>
      <c r="K19" s="244"/>
      <c r="L19" s="240"/>
    </row>
    <row r="20" spans="1:12" s="55" customFormat="1" x14ac:dyDescent="0.25">
      <c r="A20" s="38" t="s">
        <v>2</v>
      </c>
      <c r="B20" s="39">
        <v>61</v>
      </c>
      <c r="C20" s="40">
        <f>(B20/B$60)*100</f>
        <v>4.1723666210670318</v>
      </c>
      <c r="D20" s="40"/>
      <c r="E20" s="49">
        <v>338450</v>
      </c>
      <c r="F20" s="40">
        <f>(E20/E$60)*100</f>
        <v>4.6117699126741032</v>
      </c>
      <c r="G20" s="244"/>
      <c r="H20" s="241">
        <v>0</v>
      </c>
      <c r="I20" s="49">
        <v>686373</v>
      </c>
      <c r="J20" s="40">
        <f>(I20/I$60)*100</f>
        <v>4.3239733435204375</v>
      </c>
      <c r="K20" s="244"/>
      <c r="L20" s="241">
        <v>12245.57</v>
      </c>
    </row>
    <row r="21" spans="1:12" s="55" customFormat="1" x14ac:dyDescent="0.25">
      <c r="A21" s="38"/>
      <c r="B21" s="50"/>
      <c r="C21" s="45"/>
      <c r="D21" s="45"/>
      <c r="E21" s="46"/>
      <c r="F21" s="48"/>
      <c r="G21" s="244"/>
      <c r="H21" s="240"/>
      <c r="I21" s="46"/>
      <c r="J21" s="48"/>
      <c r="K21" s="244"/>
      <c r="L21" s="240"/>
    </row>
    <row r="22" spans="1:12" s="55" customFormat="1" x14ac:dyDescent="0.25">
      <c r="A22" s="38" t="s">
        <v>3</v>
      </c>
      <c r="B22" s="39">
        <v>787</v>
      </c>
      <c r="C22" s="40">
        <f>(B22/B$60)*100</f>
        <v>53.83036935704515</v>
      </c>
      <c r="D22" s="40"/>
      <c r="E22" s="49">
        <v>2333707</v>
      </c>
      <c r="F22" s="40">
        <f>(E22/E$60)*100</f>
        <v>31.799437812370932</v>
      </c>
      <c r="G22" s="244"/>
      <c r="H22" s="241">
        <v>0</v>
      </c>
      <c r="I22" s="49">
        <v>8523974</v>
      </c>
      <c r="J22" s="40">
        <f>(I22/I$60)*100</f>
        <v>53.698843568819399</v>
      </c>
      <c r="K22" s="244"/>
      <c r="L22" s="241">
        <v>12191.26</v>
      </c>
    </row>
    <row r="23" spans="1:12" s="55" customFormat="1" ht="14.45" customHeight="1" x14ac:dyDescent="0.25">
      <c r="A23" s="43" t="s">
        <v>15</v>
      </c>
      <c r="B23" s="249">
        <v>92</v>
      </c>
      <c r="C23" s="45">
        <f t="shared" ref="C23:C34" si="3">(B23/B$60)*100</f>
        <v>6.2927496580027356</v>
      </c>
      <c r="D23" s="179"/>
      <c r="E23" s="46">
        <v>335035</v>
      </c>
      <c r="F23" s="45">
        <f t="shared" ref="F23:F34" si="4">(E23/E$60)*100</f>
        <v>4.5652366160223607</v>
      </c>
      <c r="G23" s="244"/>
      <c r="H23" s="239">
        <v>0</v>
      </c>
      <c r="I23" s="46">
        <v>929531</v>
      </c>
      <c r="J23" s="45">
        <f t="shared" ref="J23:J34" si="5">(I23/I$60)*100</f>
        <v>5.8558061957214163</v>
      </c>
      <c r="K23" s="244"/>
      <c r="L23" s="239">
        <v>10758.7</v>
      </c>
    </row>
    <row r="24" spans="1:12" s="55" customFormat="1" ht="14.45" customHeight="1" x14ac:dyDescent="0.25">
      <c r="A24" s="43" t="s">
        <v>16</v>
      </c>
      <c r="B24" s="249">
        <v>25</v>
      </c>
      <c r="C24" s="45">
        <f t="shared" si="3"/>
        <v>1.7099863201094392</v>
      </c>
      <c r="D24" s="179"/>
      <c r="E24" s="46">
        <v>82617</v>
      </c>
      <c r="F24" s="45">
        <f t="shared" si="4"/>
        <v>1.1257514991147772</v>
      </c>
      <c r="G24" s="244"/>
      <c r="H24" s="239">
        <v>600.79</v>
      </c>
      <c r="I24" s="46">
        <v>242674</v>
      </c>
      <c r="J24" s="45">
        <f t="shared" si="5"/>
        <v>1.5287837767008297</v>
      </c>
      <c r="K24" s="244"/>
      <c r="L24" s="239">
        <v>10543.87</v>
      </c>
    </row>
    <row r="25" spans="1:12" s="55" customFormat="1" ht="14.45" customHeight="1" x14ac:dyDescent="0.25">
      <c r="A25" s="43" t="s">
        <v>17</v>
      </c>
      <c r="B25" s="264" t="s">
        <v>200</v>
      </c>
      <c r="C25" s="265" t="s">
        <v>200</v>
      </c>
      <c r="D25" s="265"/>
      <c r="E25" s="266" t="s">
        <v>200</v>
      </c>
      <c r="F25" s="265" t="s">
        <v>200</v>
      </c>
      <c r="G25" s="267"/>
      <c r="H25" s="268" t="s">
        <v>200</v>
      </c>
      <c r="I25" s="266" t="s">
        <v>200</v>
      </c>
      <c r="J25" s="265" t="s">
        <v>200</v>
      </c>
      <c r="K25" s="267"/>
      <c r="L25" s="268" t="s">
        <v>200</v>
      </c>
    </row>
    <row r="26" spans="1:12" s="55" customFormat="1" x14ac:dyDescent="0.25">
      <c r="A26" s="43" t="s">
        <v>112</v>
      </c>
      <c r="B26" s="246">
        <v>213</v>
      </c>
      <c r="C26" s="45">
        <f t="shared" si="3"/>
        <v>14.569083447332421</v>
      </c>
      <c r="D26" s="179"/>
      <c r="E26" s="46">
        <v>809594</v>
      </c>
      <c r="F26" s="45">
        <f t="shared" si="4"/>
        <v>11.031647955921045</v>
      </c>
      <c r="G26" s="244"/>
      <c r="H26" s="239">
        <v>0</v>
      </c>
      <c r="I26" s="46">
        <v>2138370</v>
      </c>
      <c r="J26" s="45">
        <f t="shared" si="5"/>
        <v>13.471180944739663</v>
      </c>
      <c r="K26" s="244"/>
      <c r="L26" s="239">
        <v>10775.29</v>
      </c>
    </row>
    <row r="27" spans="1:12" s="55" customFormat="1" x14ac:dyDescent="0.25">
      <c r="A27" s="43" t="s">
        <v>65</v>
      </c>
      <c r="B27" s="264" t="s">
        <v>200</v>
      </c>
      <c r="C27" s="265" t="s">
        <v>200</v>
      </c>
      <c r="D27" s="265"/>
      <c r="E27" s="266" t="s">
        <v>200</v>
      </c>
      <c r="F27" s="265" t="s">
        <v>200</v>
      </c>
      <c r="G27" s="267"/>
      <c r="H27" s="268" t="s">
        <v>200</v>
      </c>
      <c r="I27" s="266" t="s">
        <v>200</v>
      </c>
      <c r="J27" s="265" t="s">
        <v>200</v>
      </c>
      <c r="K27" s="267"/>
      <c r="L27" s="268" t="s">
        <v>200</v>
      </c>
    </row>
    <row r="28" spans="1:12" s="55" customFormat="1" x14ac:dyDescent="0.25">
      <c r="A28" s="43" t="s">
        <v>18</v>
      </c>
      <c r="B28" s="264" t="s">
        <v>200</v>
      </c>
      <c r="C28" s="265" t="s">
        <v>200</v>
      </c>
      <c r="D28" s="265"/>
      <c r="E28" s="266" t="s">
        <v>200</v>
      </c>
      <c r="F28" s="265" t="s">
        <v>200</v>
      </c>
      <c r="G28" s="267"/>
      <c r="H28" s="268" t="s">
        <v>200</v>
      </c>
      <c r="I28" s="266" t="s">
        <v>200</v>
      </c>
      <c r="J28" s="265" t="s">
        <v>200</v>
      </c>
      <c r="K28" s="267"/>
      <c r="L28" s="268" t="s">
        <v>200</v>
      </c>
    </row>
    <row r="29" spans="1:12" s="55" customFormat="1" x14ac:dyDescent="0.25">
      <c r="A29" s="43" t="s">
        <v>19</v>
      </c>
      <c r="B29" s="246">
        <v>202</v>
      </c>
      <c r="C29" s="45">
        <f t="shared" si="3"/>
        <v>13.81668946648427</v>
      </c>
      <c r="D29" s="179"/>
      <c r="E29" s="46">
        <v>259350</v>
      </c>
      <c r="F29" s="45">
        <f t="shared" si="4"/>
        <v>3.5339415773438576</v>
      </c>
      <c r="G29" s="244"/>
      <c r="H29" s="239">
        <v>0</v>
      </c>
      <c r="I29" s="46">
        <v>2293554</v>
      </c>
      <c r="J29" s="45">
        <f t="shared" si="5"/>
        <v>14.448800226589148</v>
      </c>
      <c r="K29" s="244"/>
      <c r="L29" s="239">
        <v>12639.48</v>
      </c>
    </row>
    <row r="30" spans="1:12" s="55" customFormat="1" ht="15.75" customHeight="1" x14ac:dyDescent="0.25">
      <c r="A30" s="43" t="s">
        <v>20</v>
      </c>
      <c r="B30" s="249">
        <v>22</v>
      </c>
      <c r="C30" s="45">
        <f t="shared" si="3"/>
        <v>1.5047879616963065</v>
      </c>
      <c r="D30" s="179"/>
      <c r="E30" s="46">
        <v>254023</v>
      </c>
      <c r="F30" s="45">
        <f t="shared" si="4"/>
        <v>3.4613550850264843</v>
      </c>
      <c r="G30" s="244"/>
      <c r="H30" s="239">
        <v>1403.01</v>
      </c>
      <c r="I30" s="46">
        <v>224250</v>
      </c>
      <c r="J30" s="45">
        <f t="shared" si="5"/>
        <v>1.412717315926556</v>
      </c>
      <c r="K30" s="244"/>
      <c r="L30" s="239">
        <v>12332.59</v>
      </c>
    </row>
    <row r="31" spans="1:12" s="55" customFormat="1" x14ac:dyDescent="0.25">
      <c r="A31" s="43" t="s">
        <v>40</v>
      </c>
      <c r="B31" s="249">
        <v>24</v>
      </c>
      <c r="C31" s="45">
        <f t="shared" si="3"/>
        <v>1.6415868673050615</v>
      </c>
      <c r="D31" s="179"/>
      <c r="E31" s="46">
        <v>74532</v>
      </c>
      <c r="F31" s="45">
        <f t="shared" si="4"/>
        <v>1.0155840896186328</v>
      </c>
      <c r="G31" s="244"/>
      <c r="H31" s="239">
        <v>0</v>
      </c>
      <c r="I31" s="46">
        <v>261283</v>
      </c>
      <c r="J31" s="45">
        <f t="shared" si="5"/>
        <v>1.6460156898873504</v>
      </c>
      <c r="K31" s="244"/>
      <c r="L31" s="239">
        <v>12108.61</v>
      </c>
    </row>
    <row r="32" spans="1:12" s="55" customFormat="1" x14ac:dyDescent="0.25">
      <c r="A32" s="43" t="s">
        <v>21</v>
      </c>
      <c r="B32" s="249">
        <v>14</v>
      </c>
      <c r="C32" s="45">
        <f t="shared" si="3"/>
        <v>0.95759233926128595</v>
      </c>
      <c r="D32" s="179"/>
      <c r="E32" s="46">
        <v>29105</v>
      </c>
      <c r="F32" s="45">
        <f t="shared" si="4"/>
        <v>0.39658904803775968</v>
      </c>
      <c r="G32" s="244"/>
      <c r="H32" s="239">
        <v>0</v>
      </c>
      <c r="I32" s="46">
        <v>166466</v>
      </c>
      <c r="J32" s="45">
        <f t="shared" si="5"/>
        <v>1.04869297976825</v>
      </c>
      <c r="K32" s="244"/>
      <c r="L32" s="239">
        <v>11898.55</v>
      </c>
    </row>
    <row r="33" spans="1:12" s="55" customFormat="1" ht="14.45" customHeight="1" x14ac:dyDescent="0.25">
      <c r="A33" s="43" t="s">
        <v>22</v>
      </c>
      <c r="B33" s="249">
        <v>59</v>
      </c>
      <c r="C33" s="45">
        <f t="shared" si="3"/>
        <v>4.0355677154582761</v>
      </c>
      <c r="D33" s="179"/>
      <c r="E33" s="46">
        <v>201665</v>
      </c>
      <c r="F33" s="45">
        <f t="shared" si="4"/>
        <v>2.747917209157698</v>
      </c>
      <c r="G33" s="244"/>
      <c r="H33" s="239">
        <v>0</v>
      </c>
      <c r="I33" s="46">
        <v>662342</v>
      </c>
      <c r="J33" s="45">
        <f t="shared" si="5"/>
        <v>4.1725842250409233</v>
      </c>
      <c r="K33" s="244"/>
      <c r="L33" s="239">
        <v>12431.99</v>
      </c>
    </row>
    <row r="34" spans="1:12" s="55" customFormat="1" x14ac:dyDescent="0.25">
      <c r="A34" s="43" t="s">
        <v>23</v>
      </c>
      <c r="B34" s="249">
        <v>102</v>
      </c>
      <c r="C34" s="45">
        <f t="shared" si="3"/>
        <v>6.9767441860465116</v>
      </c>
      <c r="D34" s="179"/>
      <c r="E34" s="46">
        <v>157094</v>
      </c>
      <c r="F34" s="45">
        <f t="shared" si="4"/>
        <v>2.1405861505735722</v>
      </c>
      <c r="G34" s="244"/>
      <c r="H34" s="239">
        <v>0</v>
      </c>
      <c r="I34" s="46">
        <v>1218170</v>
      </c>
      <c r="J34" s="45">
        <f t="shared" si="5"/>
        <v>7.6741576487948837</v>
      </c>
      <c r="K34" s="244"/>
      <c r="L34" s="239">
        <v>13560.54</v>
      </c>
    </row>
    <row r="35" spans="1:12" s="55" customFormat="1" x14ac:dyDescent="0.25">
      <c r="A35" s="43" t="s">
        <v>41</v>
      </c>
      <c r="B35" s="264" t="s">
        <v>200</v>
      </c>
      <c r="C35" s="265" t="s">
        <v>200</v>
      </c>
      <c r="D35" s="265"/>
      <c r="E35" s="266" t="s">
        <v>200</v>
      </c>
      <c r="F35" s="265" t="s">
        <v>200</v>
      </c>
      <c r="G35" s="267"/>
      <c r="H35" s="268" t="s">
        <v>200</v>
      </c>
      <c r="I35" s="266" t="s">
        <v>200</v>
      </c>
      <c r="J35" s="265" t="s">
        <v>200</v>
      </c>
      <c r="K35" s="267"/>
      <c r="L35" s="268" t="s">
        <v>200</v>
      </c>
    </row>
    <row r="36" spans="1:12" s="55" customFormat="1" x14ac:dyDescent="0.25">
      <c r="A36" s="43" t="s">
        <v>42</v>
      </c>
      <c r="B36" s="264" t="s">
        <v>200</v>
      </c>
      <c r="C36" s="265" t="s">
        <v>200</v>
      </c>
      <c r="D36" s="265"/>
      <c r="E36" s="266" t="s">
        <v>200</v>
      </c>
      <c r="F36" s="265" t="s">
        <v>200</v>
      </c>
      <c r="G36" s="267"/>
      <c r="H36" s="268" t="s">
        <v>200</v>
      </c>
      <c r="I36" s="266" t="s">
        <v>200</v>
      </c>
      <c r="J36" s="265" t="s">
        <v>200</v>
      </c>
      <c r="K36" s="267"/>
      <c r="L36" s="268" t="s">
        <v>200</v>
      </c>
    </row>
    <row r="37" spans="1:12" s="55" customFormat="1" x14ac:dyDescent="0.25">
      <c r="A37" s="38"/>
      <c r="B37" s="44"/>
      <c r="C37" s="45"/>
      <c r="D37" s="45"/>
      <c r="E37" s="46"/>
      <c r="F37" s="48"/>
      <c r="G37" s="244"/>
      <c r="H37" s="240"/>
      <c r="I37" s="46"/>
      <c r="J37" s="48"/>
      <c r="K37" s="244"/>
      <c r="L37" s="240"/>
    </row>
    <row r="38" spans="1:12" s="55" customFormat="1" x14ac:dyDescent="0.25">
      <c r="A38" s="38" t="s">
        <v>4</v>
      </c>
      <c r="B38" s="39">
        <v>51</v>
      </c>
      <c r="C38" s="40">
        <f>(B38/B$60)*100</f>
        <v>3.4883720930232558</v>
      </c>
      <c r="D38" s="40"/>
      <c r="E38" s="49">
        <v>227607</v>
      </c>
      <c r="F38" s="40">
        <f>(E38/E$60)*100</f>
        <v>3.1014067499306091</v>
      </c>
      <c r="G38" s="244"/>
      <c r="H38" s="241">
        <v>142.22999999999999</v>
      </c>
      <c r="I38" s="49">
        <v>519540</v>
      </c>
      <c r="J38" s="40">
        <f>(I38/I$60)*100</f>
        <v>3.2729683581559996</v>
      </c>
      <c r="K38" s="244"/>
      <c r="L38" s="241">
        <v>10984.99</v>
      </c>
    </row>
    <row r="39" spans="1:12" s="55" customFormat="1" x14ac:dyDescent="0.25">
      <c r="A39" s="43" t="s">
        <v>24</v>
      </c>
      <c r="B39" s="264" t="s">
        <v>200</v>
      </c>
      <c r="C39" s="265" t="s">
        <v>200</v>
      </c>
      <c r="D39" s="265"/>
      <c r="E39" s="266" t="s">
        <v>200</v>
      </c>
      <c r="F39" s="265" t="s">
        <v>200</v>
      </c>
      <c r="G39" s="267"/>
      <c r="H39" s="268" t="s">
        <v>200</v>
      </c>
      <c r="I39" s="266" t="s">
        <v>200</v>
      </c>
      <c r="J39" s="265" t="s">
        <v>200</v>
      </c>
      <c r="K39" s="267"/>
      <c r="L39" s="268" t="s">
        <v>200</v>
      </c>
    </row>
    <row r="40" spans="1:12" s="55" customFormat="1" x14ac:dyDescent="0.25">
      <c r="A40" s="43" t="s">
        <v>25</v>
      </c>
      <c r="B40" s="50">
        <v>19</v>
      </c>
      <c r="C40" s="45">
        <f>(B40/B$60)*100</f>
        <v>1.2995896032831737</v>
      </c>
      <c r="D40" s="45"/>
      <c r="E40" s="46">
        <v>107628</v>
      </c>
      <c r="F40" s="45">
        <f>(E40/E$60)*100</f>
        <v>1.4665550957638893</v>
      </c>
      <c r="G40" s="244"/>
      <c r="H40" s="239">
        <v>142.22999999999999</v>
      </c>
      <c r="I40" s="46">
        <v>176992</v>
      </c>
      <c r="J40" s="45">
        <f>(I40/I$60)*100</f>
        <v>1.1150040721537258</v>
      </c>
      <c r="K40" s="244"/>
      <c r="L40" s="239">
        <v>9930.73</v>
      </c>
    </row>
    <row r="41" spans="1:12" s="55" customFormat="1" x14ac:dyDescent="0.25">
      <c r="A41" s="43" t="s">
        <v>26</v>
      </c>
      <c r="B41" s="264" t="s">
        <v>200</v>
      </c>
      <c r="C41" s="265" t="s">
        <v>200</v>
      </c>
      <c r="D41" s="265"/>
      <c r="E41" s="266" t="s">
        <v>200</v>
      </c>
      <c r="F41" s="265" t="s">
        <v>200</v>
      </c>
      <c r="G41" s="267"/>
      <c r="H41" s="268" t="s">
        <v>200</v>
      </c>
      <c r="I41" s="266" t="s">
        <v>200</v>
      </c>
      <c r="J41" s="265" t="s">
        <v>200</v>
      </c>
      <c r="K41" s="267"/>
      <c r="L41" s="268" t="s">
        <v>200</v>
      </c>
    </row>
    <row r="42" spans="1:12" s="55" customFormat="1" ht="14.45" customHeight="1" x14ac:dyDescent="0.25">
      <c r="A42" s="43" t="s">
        <v>27</v>
      </c>
      <c r="B42" s="50">
        <v>14</v>
      </c>
      <c r="C42" s="45">
        <f>(B42/B$60)*100</f>
        <v>0.95759233926128595</v>
      </c>
      <c r="D42" s="45"/>
      <c r="E42" s="46">
        <v>39193</v>
      </c>
      <c r="F42" s="45">
        <f>(E42/E$60)*100</f>
        <v>0.53404963270035788</v>
      </c>
      <c r="G42" s="244"/>
      <c r="H42" s="239">
        <v>0</v>
      </c>
      <c r="I42" s="46">
        <v>159379</v>
      </c>
      <c r="J42" s="45">
        <f>(I42/I$60)*100</f>
        <v>1.0040467027650328</v>
      </c>
      <c r="K42" s="244"/>
      <c r="L42" s="239">
        <v>13244.8</v>
      </c>
    </row>
    <row r="43" spans="1:12" s="55" customFormat="1" x14ac:dyDescent="0.25">
      <c r="A43" s="38"/>
      <c r="B43" s="50"/>
      <c r="C43" s="45"/>
      <c r="D43" s="45"/>
      <c r="E43" s="46"/>
      <c r="F43" s="48"/>
      <c r="G43" s="244"/>
      <c r="H43" s="240"/>
      <c r="I43" s="46"/>
      <c r="J43" s="48"/>
      <c r="K43" s="244"/>
      <c r="L43" s="240"/>
    </row>
    <row r="44" spans="1:12" s="55" customFormat="1" x14ac:dyDescent="0.25">
      <c r="A44" s="38" t="s">
        <v>5</v>
      </c>
      <c r="B44" s="39">
        <f>SUM(B45:B47)</f>
        <v>273</v>
      </c>
      <c r="C44" s="40">
        <f>(B44/B$60)*100</f>
        <v>18.673050615595074</v>
      </c>
      <c r="D44" s="40"/>
      <c r="E44" s="49">
        <f>SUM(E45:E47)</f>
        <v>2459109</v>
      </c>
      <c r="F44" s="40">
        <f>(E44/E$60)*100</f>
        <v>33.508184069097652</v>
      </c>
      <c r="G44" s="244"/>
      <c r="H44" s="241">
        <v>0</v>
      </c>
      <c r="I44" s="49">
        <f>SUM(I45:I47)</f>
        <v>3105122</v>
      </c>
      <c r="J44" s="40">
        <f>(I44/I$60)*100</f>
        <v>19.561469866062428</v>
      </c>
      <c r="K44" s="244"/>
      <c r="L44" s="241">
        <v>12402</v>
      </c>
    </row>
    <row r="45" spans="1:12" s="55" customFormat="1" x14ac:dyDescent="0.25">
      <c r="A45" s="43" t="s">
        <v>28</v>
      </c>
      <c r="B45" s="44">
        <v>65</v>
      </c>
      <c r="C45" s="45">
        <f>(B45/B$60)*100</f>
        <v>4.4459644322845415</v>
      </c>
      <c r="D45" s="45"/>
      <c r="E45" s="46">
        <v>171822</v>
      </c>
      <c r="F45" s="45">
        <f>(E45/E$60)*100</f>
        <v>2.3412720636297522</v>
      </c>
      <c r="G45" s="244"/>
      <c r="H45" s="239">
        <v>0</v>
      </c>
      <c r="I45" s="46">
        <v>684192</v>
      </c>
      <c r="J45" s="45">
        <f>(I45/I$60)*100</f>
        <v>4.3102336045414598</v>
      </c>
      <c r="K45" s="244"/>
      <c r="L45" s="239">
        <v>11975.16</v>
      </c>
    </row>
    <row r="46" spans="1:12" s="55" customFormat="1" x14ac:dyDescent="0.25">
      <c r="A46" s="43" t="s">
        <v>29</v>
      </c>
      <c r="B46" s="44">
        <v>37</v>
      </c>
      <c r="C46" s="45">
        <f>(B46/B$60)*100</f>
        <v>2.5307797537619701</v>
      </c>
      <c r="D46" s="45"/>
      <c r="E46" s="46">
        <v>426576</v>
      </c>
      <c r="F46" s="45">
        <f>(E46/E$60)*100</f>
        <v>5.8125878631078978</v>
      </c>
      <c r="G46" s="244"/>
      <c r="H46" s="239">
        <v>0</v>
      </c>
      <c r="I46" s="46">
        <v>381727</v>
      </c>
      <c r="J46" s="45">
        <f>(I46/I$60)*100</f>
        <v>2.4047819079451345</v>
      </c>
      <c r="K46" s="244"/>
      <c r="L46" s="239">
        <v>11700</v>
      </c>
    </row>
    <row r="47" spans="1:12" s="55" customFormat="1" x14ac:dyDescent="0.25">
      <c r="A47" s="43" t="s">
        <v>30</v>
      </c>
      <c r="B47" s="44">
        <v>171</v>
      </c>
      <c r="C47" s="45">
        <f>(B47/B$60)*100</f>
        <v>11.696306429548564</v>
      </c>
      <c r="D47" s="45"/>
      <c r="E47" s="46">
        <v>1860711</v>
      </c>
      <c r="F47" s="45">
        <f>(E47/E$60)*100</f>
        <v>25.354324142360003</v>
      </c>
      <c r="G47" s="244"/>
      <c r="H47" s="239">
        <v>0</v>
      </c>
      <c r="I47" s="46">
        <v>2039203</v>
      </c>
      <c r="J47" s="45">
        <f>(I47/I$60)*100</f>
        <v>12.846454353575835</v>
      </c>
      <c r="K47" s="244"/>
      <c r="L47" s="239">
        <v>12870</v>
      </c>
    </row>
    <row r="48" spans="1:12" s="55" customFormat="1" x14ac:dyDescent="0.25">
      <c r="A48" s="38"/>
      <c r="B48" s="44"/>
      <c r="C48" s="45"/>
      <c r="D48" s="45"/>
      <c r="E48" s="46"/>
      <c r="F48" s="48"/>
      <c r="G48" s="244"/>
      <c r="H48" s="240"/>
      <c r="I48" s="46"/>
      <c r="J48" s="48"/>
      <c r="K48" s="244"/>
      <c r="L48" s="240"/>
    </row>
    <row r="49" spans="1:12" s="55" customFormat="1" x14ac:dyDescent="0.25">
      <c r="A49" s="38" t="s">
        <v>6</v>
      </c>
      <c r="B49" s="39">
        <v>34</v>
      </c>
      <c r="C49" s="40">
        <f>(B49/B$60)*100</f>
        <v>2.3255813953488373</v>
      </c>
      <c r="D49" s="40"/>
      <c r="E49" s="49">
        <v>797281</v>
      </c>
      <c r="F49" s="40">
        <f>(E49/E$60)*100</f>
        <v>10.863869191155921</v>
      </c>
      <c r="G49" s="244"/>
      <c r="H49" s="241">
        <v>0</v>
      </c>
      <c r="I49" s="49">
        <v>412669</v>
      </c>
      <c r="J49" s="40">
        <f>(I49/I$60)*100</f>
        <v>2.5997085487005394</v>
      </c>
      <c r="K49" s="244"/>
      <c r="L49" s="241">
        <v>12796.93</v>
      </c>
    </row>
    <row r="50" spans="1:12" s="55" customFormat="1" x14ac:dyDescent="0.25">
      <c r="A50" s="43" t="s">
        <v>31</v>
      </c>
      <c r="B50" s="264" t="s">
        <v>200</v>
      </c>
      <c r="C50" s="265" t="s">
        <v>200</v>
      </c>
      <c r="D50" s="265"/>
      <c r="E50" s="266" t="s">
        <v>200</v>
      </c>
      <c r="F50" s="265" t="s">
        <v>200</v>
      </c>
      <c r="G50" s="267"/>
      <c r="H50" s="268" t="s">
        <v>200</v>
      </c>
      <c r="I50" s="266" t="s">
        <v>200</v>
      </c>
      <c r="J50" s="265" t="s">
        <v>200</v>
      </c>
      <c r="K50" s="267"/>
      <c r="L50" s="268" t="s">
        <v>200</v>
      </c>
    </row>
    <row r="51" spans="1:12" s="55" customFormat="1" x14ac:dyDescent="0.25">
      <c r="A51" s="43" t="s">
        <v>32</v>
      </c>
      <c r="B51" s="264" t="s">
        <v>200</v>
      </c>
      <c r="C51" s="265" t="s">
        <v>200</v>
      </c>
      <c r="D51" s="265"/>
      <c r="E51" s="266" t="s">
        <v>200</v>
      </c>
      <c r="F51" s="265" t="s">
        <v>200</v>
      </c>
      <c r="G51" s="267"/>
      <c r="H51" s="268" t="s">
        <v>200</v>
      </c>
      <c r="I51" s="266" t="s">
        <v>200</v>
      </c>
      <c r="J51" s="265" t="s">
        <v>200</v>
      </c>
      <c r="K51" s="267"/>
      <c r="L51" s="268" t="s">
        <v>200</v>
      </c>
    </row>
    <row r="52" spans="1:12" s="55" customFormat="1" x14ac:dyDescent="0.25">
      <c r="A52" s="43" t="s">
        <v>33</v>
      </c>
      <c r="B52" s="264" t="s">
        <v>200</v>
      </c>
      <c r="C52" s="265" t="s">
        <v>200</v>
      </c>
      <c r="D52" s="265"/>
      <c r="E52" s="266" t="s">
        <v>200</v>
      </c>
      <c r="F52" s="265" t="s">
        <v>200</v>
      </c>
      <c r="G52" s="267"/>
      <c r="H52" s="268" t="s">
        <v>200</v>
      </c>
      <c r="I52" s="266" t="s">
        <v>200</v>
      </c>
      <c r="J52" s="265" t="s">
        <v>200</v>
      </c>
      <c r="K52" s="267"/>
      <c r="L52" s="268" t="s">
        <v>200</v>
      </c>
    </row>
    <row r="53" spans="1:12" s="55" customFormat="1" x14ac:dyDescent="0.25">
      <c r="A53" s="43" t="s">
        <v>34</v>
      </c>
      <c r="B53" s="50">
        <v>19</v>
      </c>
      <c r="C53" s="45">
        <f>(B53/B$60)*100</f>
        <v>1.2995896032831737</v>
      </c>
      <c r="D53" s="45"/>
      <c r="E53" s="46">
        <v>793325</v>
      </c>
      <c r="F53" s="45">
        <f>(E53/E$60)*100</f>
        <v>10.809964148241049</v>
      </c>
      <c r="G53" s="244"/>
      <c r="H53" s="261">
        <v>0</v>
      </c>
      <c r="I53" s="262">
        <v>238683</v>
      </c>
      <c r="J53" s="263">
        <f>(I53/I$60)*100</f>
        <v>1.5036415033101369</v>
      </c>
      <c r="K53" s="67"/>
      <c r="L53" s="261">
        <v>13154</v>
      </c>
    </row>
    <row r="54" spans="1:12" s="55" customFormat="1" x14ac:dyDescent="0.25">
      <c r="A54" s="38"/>
      <c r="B54" s="50"/>
      <c r="C54" s="45"/>
      <c r="D54" s="45"/>
      <c r="E54" s="46"/>
      <c r="F54" s="48"/>
      <c r="G54" s="244"/>
      <c r="H54" s="240"/>
      <c r="I54" s="46"/>
      <c r="J54" s="48"/>
      <c r="K54" s="244"/>
      <c r="L54" s="240"/>
    </row>
    <row r="55" spans="1:12" s="55" customFormat="1" x14ac:dyDescent="0.25">
      <c r="A55" s="38" t="s">
        <v>7</v>
      </c>
      <c r="B55" s="39">
        <v>41</v>
      </c>
      <c r="C55" s="40">
        <f>(B55/B$60)*100</f>
        <v>2.8043775649794802</v>
      </c>
      <c r="D55" s="40"/>
      <c r="E55" s="49">
        <v>296474</v>
      </c>
      <c r="F55" s="40">
        <f>(E55/E$60)*100</f>
        <v>4.0397987090859564</v>
      </c>
      <c r="G55" s="244"/>
      <c r="H55" s="241">
        <v>0</v>
      </c>
      <c r="I55" s="49">
        <v>523939</v>
      </c>
      <c r="J55" s="40">
        <f>(I55/I$60)*100</f>
        <v>3.3006809265964057</v>
      </c>
      <c r="K55" s="244"/>
      <c r="L55" s="241">
        <v>13138.63</v>
      </c>
    </row>
    <row r="56" spans="1:12" s="55" customFormat="1" x14ac:dyDescent="0.25">
      <c r="A56" s="43" t="s">
        <v>35</v>
      </c>
      <c r="B56" s="264" t="s">
        <v>200</v>
      </c>
      <c r="C56" s="265" t="s">
        <v>200</v>
      </c>
      <c r="D56" s="265"/>
      <c r="E56" s="266" t="s">
        <v>200</v>
      </c>
      <c r="F56" s="265" t="s">
        <v>200</v>
      </c>
      <c r="G56" s="267"/>
      <c r="H56" s="268" t="s">
        <v>200</v>
      </c>
      <c r="I56" s="266" t="s">
        <v>200</v>
      </c>
      <c r="J56" s="265" t="s">
        <v>200</v>
      </c>
      <c r="K56" s="267"/>
      <c r="L56" s="268" t="s">
        <v>200</v>
      </c>
    </row>
    <row r="57" spans="1:12" s="55" customFormat="1" x14ac:dyDescent="0.25">
      <c r="A57" s="43" t="s">
        <v>36</v>
      </c>
      <c r="B57" s="264" t="s">
        <v>200</v>
      </c>
      <c r="C57" s="265" t="s">
        <v>200</v>
      </c>
      <c r="D57" s="265"/>
      <c r="E57" s="266" t="s">
        <v>200</v>
      </c>
      <c r="F57" s="265" t="s">
        <v>200</v>
      </c>
      <c r="G57" s="267"/>
      <c r="H57" s="268" t="s">
        <v>200</v>
      </c>
      <c r="I57" s="266" t="s">
        <v>200</v>
      </c>
      <c r="J57" s="265" t="s">
        <v>200</v>
      </c>
      <c r="K57" s="267"/>
      <c r="L57" s="268" t="s">
        <v>200</v>
      </c>
    </row>
    <row r="58" spans="1:12" s="55" customFormat="1" x14ac:dyDescent="0.25">
      <c r="A58" s="43" t="s">
        <v>66</v>
      </c>
      <c r="B58" s="264">
        <v>26</v>
      </c>
      <c r="C58" s="45">
        <f>(B58/B$60)*100</f>
        <v>1.7783857729138166</v>
      </c>
      <c r="D58" s="265"/>
      <c r="E58" s="266">
        <v>12690</v>
      </c>
      <c r="F58" s="45">
        <f>(E58/E$60)*100</f>
        <v>0.17291582269710257</v>
      </c>
      <c r="G58" s="267"/>
      <c r="H58" s="268">
        <v>0</v>
      </c>
      <c r="I58" s="266">
        <v>333801</v>
      </c>
      <c r="J58" s="45">
        <f>(I58/I$60)*100</f>
        <v>2.1028604360026772</v>
      </c>
      <c r="K58" s="267"/>
      <c r="L58" s="268">
        <v>13241.09</v>
      </c>
    </row>
    <row r="59" spans="1:12" s="55" customFormat="1" x14ac:dyDescent="0.25">
      <c r="A59" s="38"/>
      <c r="B59" s="44"/>
      <c r="C59" s="57"/>
      <c r="D59" s="57"/>
      <c r="E59" s="58"/>
      <c r="F59" s="57"/>
      <c r="G59" s="244"/>
      <c r="H59" s="47"/>
      <c r="I59" s="58"/>
      <c r="J59" s="57"/>
      <c r="K59" s="244"/>
      <c r="L59" s="47"/>
    </row>
    <row r="60" spans="1:12" s="55" customFormat="1" x14ac:dyDescent="0.25">
      <c r="A60" s="59" t="s">
        <v>0</v>
      </c>
      <c r="B60" s="60">
        <f>B13+B20+B22+B38+B44+B49+B55</f>
        <v>1462</v>
      </c>
      <c r="C60" s="61">
        <f>C13+C20+C22+C38+C44+C49+C55</f>
        <v>100</v>
      </c>
      <c r="D60" s="61" t="s">
        <v>11</v>
      </c>
      <c r="E60" s="62">
        <f>E13+E20+E22+E38+E44+E49+E55</f>
        <v>7338831</v>
      </c>
      <c r="F60" s="61">
        <f>F13+F20+F22+F38+F44+F49+F55</f>
        <v>99.999999999999986</v>
      </c>
      <c r="G60" s="290" t="s">
        <v>11</v>
      </c>
      <c r="H60" s="242">
        <v>0</v>
      </c>
      <c r="I60" s="62">
        <f>I13+I20+I22+I38+I44+I49+I55</f>
        <v>15873664</v>
      </c>
      <c r="J60" s="61">
        <f>J13+J20+J22+J38+J44+J49+J55</f>
        <v>99.999999999999986</v>
      </c>
      <c r="K60" s="290" t="s">
        <v>11</v>
      </c>
      <c r="L60" s="242">
        <v>12191.12</v>
      </c>
    </row>
    <row r="61" spans="1:12" x14ac:dyDescent="0.25">
      <c r="A61" s="288" t="s">
        <v>201</v>
      </c>
      <c r="I61" s="20"/>
      <c r="J61" s="20"/>
      <c r="K61" s="20"/>
      <c r="L61" s="20"/>
    </row>
    <row r="62" spans="1:12" x14ac:dyDescent="0.25">
      <c r="A62" s="80"/>
    </row>
    <row r="63" spans="1:12" x14ac:dyDescent="0.25">
      <c r="F63" s="65"/>
    </row>
  </sheetData>
  <mergeCells count="10">
    <mergeCell ref="A1:L1"/>
    <mergeCell ref="A2:L2"/>
    <mergeCell ref="A4:L4"/>
    <mergeCell ref="A5:L5"/>
    <mergeCell ref="I9:L9"/>
    <mergeCell ref="H9:H11"/>
    <mergeCell ref="I10:I11"/>
    <mergeCell ref="L10:L11"/>
    <mergeCell ref="A6:L6"/>
    <mergeCell ref="A7:L7"/>
  </mergeCells>
  <pageMargins left="0.7" right="0.7" top="0.75" bottom="0.75" header="0.3" footer="0.3"/>
  <pageSetup scale="75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CCFF"/>
    <pageSetUpPr fitToPage="1"/>
  </sheetPr>
  <dimension ref="A1:H36"/>
  <sheetViews>
    <sheetView showGridLines="0" zoomScaleNormal="100" workbookViewId="0">
      <selection sqref="A1:H1"/>
    </sheetView>
  </sheetViews>
  <sheetFormatPr defaultRowHeight="15" x14ac:dyDescent="0.25"/>
  <cols>
    <col min="1" max="1" width="28.7109375" style="54" customWidth="1"/>
    <col min="2" max="3" width="11.85546875" style="235" customWidth="1"/>
    <col min="4" max="4" width="2.5703125" style="235" customWidth="1"/>
    <col min="5" max="5" width="14.7109375" style="235" customWidth="1"/>
    <col min="6" max="6" width="11.85546875" style="235" customWidth="1"/>
    <col min="7" max="7" width="2.85546875" style="54" customWidth="1"/>
    <col min="8" max="8" width="14.7109375" style="54" customWidth="1"/>
    <col min="9" max="16384" width="9.140625" style="54"/>
  </cols>
  <sheetData>
    <row r="1" spans="1:8" ht="18" x14ac:dyDescent="0.25">
      <c r="A1" s="336" t="s">
        <v>8</v>
      </c>
      <c r="B1" s="336"/>
      <c r="C1" s="336"/>
      <c r="D1" s="336"/>
      <c r="E1" s="336"/>
      <c r="F1" s="336"/>
      <c r="G1" s="336"/>
      <c r="H1" s="336"/>
    </row>
    <row r="2" spans="1:8" ht="18" x14ac:dyDescent="0.25">
      <c r="A2" s="336" t="s">
        <v>207</v>
      </c>
      <c r="B2" s="336"/>
      <c r="C2" s="336"/>
      <c r="D2" s="336"/>
      <c r="E2" s="336"/>
      <c r="F2" s="336"/>
      <c r="G2" s="336"/>
      <c r="H2" s="336"/>
    </row>
    <row r="3" spans="1:8" x14ac:dyDescent="0.25">
      <c r="A3" s="112"/>
      <c r="B3" s="112"/>
      <c r="C3" s="112"/>
      <c r="D3" s="112"/>
      <c r="E3" s="112"/>
      <c r="F3" s="112"/>
      <c r="G3" s="112"/>
      <c r="H3" s="112"/>
    </row>
    <row r="4" spans="1:8" ht="18" customHeight="1" x14ac:dyDescent="0.25">
      <c r="A4" s="336" t="s">
        <v>38</v>
      </c>
      <c r="B4" s="336"/>
      <c r="C4" s="336"/>
      <c r="D4" s="336"/>
      <c r="E4" s="336"/>
      <c r="F4" s="336"/>
      <c r="G4" s="336"/>
      <c r="H4" s="336"/>
    </row>
    <row r="5" spans="1:8" ht="18" customHeight="1" x14ac:dyDescent="0.25">
      <c r="A5" s="336" t="s">
        <v>99</v>
      </c>
      <c r="B5" s="336"/>
      <c r="C5" s="336"/>
      <c r="D5" s="336"/>
      <c r="E5" s="336"/>
      <c r="F5" s="336"/>
      <c r="G5" s="336"/>
      <c r="H5" s="336"/>
    </row>
    <row r="6" spans="1:8" ht="15.75" customHeight="1" x14ac:dyDescent="0.25">
      <c r="A6" s="337"/>
      <c r="B6" s="337"/>
      <c r="C6" s="337"/>
      <c r="D6" s="337"/>
      <c r="E6" s="337"/>
      <c r="F6" s="337"/>
      <c r="G6" s="337"/>
      <c r="H6" s="337"/>
    </row>
    <row r="7" spans="1:8" ht="30.75" customHeight="1" x14ac:dyDescent="0.25">
      <c r="A7" s="14"/>
      <c r="B7" s="19"/>
      <c r="C7" s="207" t="s">
        <v>39</v>
      </c>
      <c r="D7" s="208"/>
      <c r="E7" s="205" t="s">
        <v>10</v>
      </c>
      <c r="F7" s="207" t="s">
        <v>39</v>
      </c>
      <c r="G7" s="15"/>
      <c r="H7" s="338" t="s">
        <v>110</v>
      </c>
    </row>
    <row r="8" spans="1:8" ht="15" customHeight="1" x14ac:dyDescent="0.25">
      <c r="A8" s="75" t="s">
        <v>190</v>
      </c>
      <c r="B8" s="7" t="s">
        <v>60</v>
      </c>
      <c r="C8" s="8" t="s">
        <v>9</v>
      </c>
      <c r="D8" s="77"/>
      <c r="E8" s="206" t="s">
        <v>64</v>
      </c>
      <c r="F8" s="8" t="s">
        <v>9</v>
      </c>
      <c r="G8" s="76"/>
      <c r="H8" s="339"/>
    </row>
    <row r="9" spans="1:8" ht="12.75" customHeight="1" x14ac:dyDescent="0.25">
      <c r="A9" s="92"/>
      <c r="B9" s="30"/>
      <c r="C9" s="31"/>
      <c r="D9" s="32"/>
      <c r="E9" s="228"/>
      <c r="F9" s="31"/>
      <c r="G9" s="52"/>
      <c r="H9" s="81"/>
    </row>
    <row r="10" spans="1:8" ht="19.5" customHeight="1" x14ac:dyDescent="0.25">
      <c r="A10" s="29" t="s">
        <v>191</v>
      </c>
      <c r="B10" s="292">
        <v>182</v>
      </c>
      <c r="C10" s="31">
        <f t="shared" ref="C10:C18" si="0">(B10/$B$31)*100</f>
        <v>2.3846960167714886</v>
      </c>
      <c r="D10" s="32" t="s">
        <v>11</v>
      </c>
      <c r="E10" s="302">
        <v>931198</v>
      </c>
      <c r="F10" s="31">
        <f>(E10/$E$31)*100</f>
        <v>0.10927615441891608</v>
      </c>
      <c r="G10" s="52" t="s">
        <v>11</v>
      </c>
      <c r="H10" s="297">
        <v>4712.67</v>
      </c>
    </row>
    <row r="11" spans="1:8" ht="19.5" customHeight="1" x14ac:dyDescent="0.25">
      <c r="A11" s="29" t="s">
        <v>43</v>
      </c>
      <c r="B11" s="292">
        <v>324</v>
      </c>
      <c r="C11" s="31">
        <f t="shared" si="0"/>
        <v>4.2452830188679247</v>
      </c>
      <c r="D11" s="32"/>
      <c r="E11" s="303">
        <v>652880</v>
      </c>
      <c r="F11" s="31">
        <f>(E11/$E$31)*100</f>
        <v>7.6615516460540004E-2</v>
      </c>
      <c r="G11" s="52"/>
      <c r="H11" s="304">
        <v>173.32</v>
      </c>
    </row>
    <row r="12" spans="1:8" ht="19.5" customHeight="1" x14ac:dyDescent="0.25">
      <c r="A12" s="29" t="s">
        <v>44</v>
      </c>
      <c r="B12" s="292">
        <v>290</v>
      </c>
      <c r="C12" s="31">
        <f t="shared" si="0"/>
        <v>3.7997903563941304</v>
      </c>
      <c r="D12" s="32"/>
      <c r="E12" s="303">
        <v>1163448</v>
      </c>
      <c r="F12" s="31">
        <f>(E12/$E$31)*100</f>
        <v>0.13653070915785803</v>
      </c>
      <c r="G12" s="52"/>
      <c r="H12" s="304">
        <v>80.19</v>
      </c>
    </row>
    <row r="13" spans="1:8" ht="19.5" customHeight="1" x14ac:dyDescent="0.25">
      <c r="A13" s="29" t="s">
        <v>45</v>
      </c>
      <c r="B13" s="292">
        <v>570</v>
      </c>
      <c r="C13" s="31">
        <f t="shared" si="0"/>
        <v>7.4685534591194962</v>
      </c>
      <c r="D13" s="32"/>
      <c r="E13" s="303">
        <v>3512275</v>
      </c>
      <c r="F13" s="31">
        <f t="shared" ref="F13:F18" si="1">(E13/$E$31)*100</f>
        <v>0.41216573195142014</v>
      </c>
      <c r="G13" s="52"/>
      <c r="H13" s="304">
        <v>4481.87</v>
      </c>
    </row>
    <row r="14" spans="1:8" ht="19.5" customHeight="1" x14ac:dyDescent="0.25">
      <c r="A14" s="29" t="s">
        <v>46</v>
      </c>
      <c r="B14" s="292">
        <v>459</v>
      </c>
      <c r="C14" s="31">
        <f t="shared" si="0"/>
        <v>6.0141509433962268</v>
      </c>
      <c r="D14" s="32"/>
      <c r="E14" s="303">
        <v>3554858</v>
      </c>
      <c r="F14" s="31">
        <f t="shared" si="1"/>
        <v>0.4171628501621773</v>
      </c>
      <c r="G14" s="52"/>
      <c r="H14" s="304">
        <v>8508.5300000000007</v>
      </c>
    </row>
    <row r="15" spans="1:8" ht="19.5" customHeight="1" x14ac:dyDescent="0.25">
      <c r="A15" s="29" t="s">
        <v>47</v>
      </c>
      <c r="B15" s="292">
        <v>446</v>
      </c>
      <c r="C15" s="31">
        <f t="shared" si="0"/>
        <v>5.8438155136268346</v>
      </c>
      <c r="D15" s="32"/>
      <c r="E15" s="303">
        <v>4506183</v>
      </c>
      <c r="F15" s="31">
        <f t="shared" si="1"/>
        <v>0.52880090952503611</v>
      </c>
      <c r="G15" s="52"/>
      <c r="H15" s="304">
        <v>15737.89</v>
      </c>
    </row>
    <row r="16" spans="1:8" ht="19.5" customHeight="1" x14ac:dyDescent="0.25">
      <c r="A16" s="29" t="s">
        <v>48</v>
      </c>
      <c r="B16" s="292">
        <v>369</v>
      </c>
      <c r="C16" s="31">
        <f t="shared" si="0"/>
        <v>4.834905660377359</v>
      </c>
      <c r="D16" s="32"/>
      <c r="E16" s="303">
        <v>4263711</v>
      </c>
      <c r="F16" s="31">
        <f t="shared" si="1"/>
        <v>0.50034680232735806</v>
      </c>
      <c r="G16" s="52"/>
      <c r="H16" s="304">
        <v>17785.87</v>
      </c>
    </row>
    <row r="17" spans="1:8" ht="19.5" customHeight="1" x14ac:dyDescent="0.25">
      <c r="A17" s="29" t="s">
        <v>49</v>
      </c>
      <c r="B17" s="292">
        <v>310</v>
      </c>
      <c r="C17" s="31">
        <f t="shared" si="0"/>
        <v>4.0618448637316558</v>
      </c>
      <c r="D17" s="32"/>
      <c r="E17" s="303">
        <v>5230598</v>
      </c>
      <c r="F17" s="31">
        <f t="shared" si="1"/>
        <v>0.61381106354531867</v>
      </c>
      <c r="G17" s="52"/>
      <c r="H17" s="304">
        <v>19847.169999999998</v>
      </c>
    </row>
    <row r="18" spans="1:8" ht="19.5" customHeight="1" x14ac:dyDescent="0.25">
      <c r="A18" s="29" t="s">
        <v>50</v>
      </c>
      <c r="B18" s="292">
        <v>245</v>
      </c>
      <c r="C18" s="31">
        <f t="shared" si="0"/>
        <v>3.2101677148846957</v>
      </c>
      <c r="D18" s="32"/>
      <c r="E18" s="303">
        <v>5426630</v>
      </c>
      <c r="F18" s="31">
        <f t="shared" si="1"/>
        <v>0.63681543329595058</v>
      </c>
      <c r="G18" s="52"/>
      <c r="H18" s="304">
        <v>22301.14</v>
      </c>
    </row>
    <row r="19" spans="1:8" ht="19.5" customHeight="1" x14ac:dyDescent="0.25">
      <c r="A19" s="29" t="s">
        <v>59</v>
      </c>
      <c r="B19" s="292">
        <v>491</v>
      </c>
      <c r="C19" s="31">
        <f t="shared" ref="C19:C29" si="2">(B19/$B$31)*100</f>
        <v>6.4334381551362689</v>
      </c>
      <c r="D19" s="32"/>
      <c r="E19" s="303">
        <v>12234415</v>
      </c>
      <c r="F19" s="31">
        <f t="shared" ref="F19:F29" si="3">(E19/$E$31)*100</f>
        <v>1.4357095083592353</v>
      </c>
      <c r="G19" s="52"/>
      <c r="H19" s="304">
        <v>25219.47</v>
      </c>
    </row>
    <row r="20" spans="1:8" ht="19.5" customHeight="1" x14ac:dyDescent="0.25">
      <c r="A20" s="29" t="s">
        <v>51</v>
      </c>
      <c r="B20" s="292">
        <v>360</v>
      </c>
      <c r="C20" s="31">
        <f t="shared" si="2"/>
        <v>4.716981132075472</v>
      </c>
      <c r="D20" s="32"/>
      <c r="E20" s="303">
        <v>10498982</v>
      </c>
      <c r="F20" s="31">
        <f t="shared" si="3"/>
        <v>1.2320563169953334</v>
      </c>
      <c r="G20" s="52"/>
      <c r="H20" s="304">
        <v>29173.56</v>
      </c>
    </row>
    <row r="21" spans="1:8" ht="19.5" customHeight="1" x14ac:dyDescent="0.25">
      <c r="A21" s="29" t="s">
        <v>52</v>
      </c>
      <c r="B21" s="292">
        <v>295</v>
      </c>
      <c r="C21" s="31">
        <f t="shared" si="2"/>
        <v>3.8653039832285114</v>
      </c>
      <c r="D21" s="32"/>
      <c r="E21" s="303">
        <v>9551959</v>
      </c>
      <c r="F21" s="31">
        <f t="shared" si="3"/>
        <v>1.1209230976517941</v>
      </c>
      <c r="G21" s="52"/>
      <c r="H21" s="304">
        <v>32865.96</v>
      </c>
    </row>
    <row r="22" spans="1:8" ht="19.5" customHeight="1" x14ac:dyDescent="0.25">
      <c r="A22" s="29" t="s">
        <v>53</v>
      </c>
      <c r="B22" s="292">
        <v>273</v>
      </c>
      <c r="C22" s="31">
        <f t="shared" si="2"/>
        <v>3.5770440251572326</v>
      </c>
      <c r="D22" s="32"/>
      <c r="E22" s="303">
        <v>9932334</v>
      </c>
      <c r="F22" s="31">
        <f t="shared" si="3"/>
        <v>1.1655601321354325</v>
      </c>
      <c r="G22" s="52"/>
      <c r="H22" s="304">
        <v>36857.5</v>
      </c>
    </row>
    <row r="23" spans="1:8" ht="19.5" customHeight="1" x14ac:dyDescent="0.25">
      <c r="A23" s="29" t="s">
        <v>67</v>
      </c>
      <c r="B23" s="292">
        <v>817</v>
      </c>
      <c r="C23" s="31">
        <f t="shared" si="2"/>
        <v>10.704926624737945</v>
      </c>
      <c r="D23" s="32"/>
      <c r="E23" s="303">
        <v>38726591</v>
      </c>
      <c r="F23" s="31">
        <f t="shared" si="3"/>
        <v>4.5445683283621809</v>
      </c>
      <c r="G23" s="52"/>
      <c r="H23" s="304">
        <v>47093.09</v>
      </c>
    </row>
    <row r="24" spans="1:8" ht="19.5" customHeight="1" x14ac:dyDescent="0.25">
      <c r="A24" s="29" t="s">
        <v>68</v>
      </c>
      <c r="B24" s="292">
        <v>473</v>
      </c>
      <c r="C24" s="31">
        <f t="shared" si="2"/>
        <v>6.1975890985324948</v>
      </c>
      <c r="D24" s="32"/>
      <c r="E24" s="303">
        <v>31618502</v>
      </c>
      <c r="F24" s="31">
        <f t="shared" si="3"/>
        <v>3.7104335566085918</v>
      </c>
      <c r="G24" s="52"/>
      <c r="H24" s="304">
        <v>66511.59</v>
      </c>
    </row>
    <row r="25" spans="1:8" ht="19.5" customHeight="1" x14ac:dyDescent="0.25">
      <c r="A25" s="29" t="s">
        <v>54</v>
      </c>
      <c r="B25" s="292">
        <v>505</v>
      </c>
      <c r="C25" s="31">
        <f t="shared" si="2"/>
        <v>6.6168763102725361</v>
      </c>
      <c r="D25" s="32"/>
      <c r="E25" s="303">
        <v>48060045</v>
      </c>
      <c r="F25" s="31">
        <f t="shared" si="3"/>
        <v>5.6398498480452659</v>
      </c>
      <c r="G25" s="52"/>
      <c r="H25" s="304">
        <v>94205.34</v>
      </c>
    </row>
    <row r="26" spans="1:8" ht="19.5" customHeight="1" x14ac:dyDescent="0.25">
      <c r="A26" s="29" t="s">
        <v>55</v>
      </c>
      <c r="B26" s="292">
        <v>273</v>
      </c>
      <c r="C26" s="31">
        <f t="shared" si="2"/>
        <v>3.5770440251572326</v>
      </c>
      <c r="D26" s="32"/>
      <c r="E26" s="303">
        <v>36441167</v>
      </c>
      <c r="F26" s="31">
        <f t="shared" si="3"/>
        <v>4.2763736523247573</v>
      </c>
      <c r="G26" s="52"/>
      <c r="H26" s="304">
        <v>132304.28</v>
      </c>
    </row>
    <row r="27" spans="1:8" ht="19.5" customHeight="1" x14ac:dyDescent="0.25">
      <c r="A27" s="29" t="s">
        <v>56</v>
      </c>
      <c r="B27" s="30">
        <v>175</v>
      </c>
      <c r="C27" s="31">
        <f t="shared" si="2"/>
        <v>2.2929769392033545</v>
      </c>
      <c r="D27" s="32"/>
      <c r="E27" s="307">
        <v>30662655</v>
      </c>
      <c r="F27" s="31">
        <f t="shared" si="3"/>
        <v>3.5982648402100836</v>
      </c>
      <c r="G27" s="52"/>
      <c r="H27" s="93">
        <v>173989.11</v>
      </c>
    </row>
    <row r="28" spans="1:8" ht="19.5" customHeight="1" x14ac:dyDescent="0.25">
      <c r="A28" s="29" t="s">
        <v>58</v>
      </c>
      <c r="B28" s="292">
        <v>351</v>
      </c>
      <c r="C28" s="31">
        <f t="shared" si="2"/>
        <v>4.5990566037735849</v>
      </c>
      <c r="D28" s="32"/>
      <c r="E28" s="303">
        <v>96308285</v>
      </c>
      <c r="F28" s="31">
        <f t="shared" si="3"/>
        <v>11.301784393309457</v>
      </c>
      <c r="G28" s="52"/>
      <c r="H28" s="304">
        <v>266777.06</v>
      </c>
    </row>
    <row r="29" spans="1:8" ht="19.5" customHeight="1" x14ac:dyDescent="0.25">
      <c r="A29" s="29" t="s">
        <v>70</v>
      </c>
      <c r="B29" s="292">
        <v>424</v>
      </c>
      <c r="C29" s="31">
        <f t="shared" si="2"/>
        <v>5.5555555555555554</v>
      </c>
      <c r="D29" s="32"/>
      <c r="E29" s="303">
        <v>498874428</v>
      </c>
      <c r="F29" s="31">
        <f t="shared" si="3"/>
        <v>58.54295115515329</v>
      </c>
      <c r="G29" s="52"/>
      <c r="H29" s="304">
        <v>722556.78</v>
      </c>
    </row>
    <row r="30" spans="1:8" ht="18" customHeight="1" x14ac:dyDescent="0.25">
      <c r="A30" s="29"/>
      <c r="B30" s="30"/>
      <c r="C30" s="32"/>
      <c r="D30" s="32"/>
      <c r="E30" s="82"/>
      <c r="F30" s="32"/>
      <c r="G30" s="52"/>
      <c r="H30" s="229"/>
    </row>
    <row r="31" spans="1:8" x14ac:dyDescent="0.25">
      <c r="A31" s="83" t="s">
        <v>0</v>
      </c>
      <c r="B31" s="84">
        <f>SUM(B10:B29)</f>
        <v>7632</v>
      </c>
      <c r="C31" s="85">
        <f>SUM(C10:C29)</f>
        <v>100.00000000000001</v>
      </c>
      <c r="D31" s="86" t="s">
        <v>11</v>
      </c>
      <c r="E31" s="230">
        <f>SUM(E10:E29)</f>
        <v>852151144</v>
      </c>
      <c r="F31" s="85">
        <f>SUM(F10:F29)</f>
        <v>100</v>
      </c>
      <c r="G31" s="231" t="s">
        <v>11</v>
      </c>
      <c r="H31" s="305">
        <v>28391.88</v>
      </c>
    </row>
    <row r="32" spans="1:8" x14ac:dyDescent="0.25">
      <c r="A32" s="21"/>
      <c r="B32" s="22"/>
      <c r="C32" s="23"/>
      <c r="D32" s="24"/>
      <c r="E32" s="177"/>
      <c r="F32" s="23"/>
      <c r="G32" s="232"/>
      <c r="H32" s="232"/>
    </row>
    <row r="33" spans="1:8" ht="12" customHeight="1" x14ac:dyDescent="0.25">
      <c r="A33" s="80" t="s">
        <v>192</v>
      </c>
      <c r="B33" s="2"/>
      <c r="C33" s="3"/>
      <c r="D33" s="3"/>
      <c r="E33" s="4"/>
      <c r="F33" s="3"/>
    </row>
    <row r="34" spans="1:8" ht="12" customHeight="1" x14ac:dyDescent="0.25">
      <c r="A34" s="335" t="s">
        <v>193</v>
      </c>
      <c r="B34" s="335"/>
      <c r="C34" s="335"/>
      <c r="D34" s="335"/>
      <c r="E34" s="335"/>
      <c r="F34" s="335"/>
      <c r="G34" s="335"/>
      <c r="H34" s="335"/>
    </row>
    <row r="35" spans="1:8" ht="12" customHeight="1" x14ac:dyDescent="0.25">
      <c r="A35" s="233"/>
      <c r="B35" s="234"/>
      <c r="C35" s="234"/>
      <c r="D35" s="234"/>
      <c r="E35" s="234"/>
      <c r="F35" s="234"/>
      <c r="G35" s="234"/>
      <c r="H35" s="234"/>
    </row>
    <row r="36" spans="1:8" ht="12" customHeight="1" x14ac:dyDescent="0.25">
      <c r="A36" s="80"/>
    </row>
  </sheetData>
  <mergeCells count="7">
    <mergeCell ref="A34:H34"/>
    <mergeCell ref="A1:H1"/>
    <mergeCell ref="A2:H2"/>
    <mergeCell ref="A4:H4"/>
    <mergeCell ref="A5:H5"/>
    <mergeCell ref="A6:H6"/>
    <mergeCell ref="H7:H8"/>
  </mergeCells>
  <pageMargins left="0.7" right="0.7" top="0.75" bottom="0.75" header="0.3" footer="0.3"/>
  <pageSetup scale="93" orientation="portrait" horizontalDpi="4294967295" verticalDpi="4294967295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FFCCFF"/>
    <pageSetUpPr fitToPage="1"/>
  </sheetPr>
  <dimension ref="A1:O63"/>
  <sheetViews>
    <sheetView showGridLines="0" zoomScaleNormal="100" workbookViewId="0">
      <selection sqref="A1:O1"/>
    </sheetView>
  </sheetViews>
  <sheetFormatPr defaultRowHeight="15" x14ac:dyDescent="0.25"/>
  <cols>
    <col min="1" max="1" width="27.7109375" style="1" customWidth="1"/>
    <col min="2" max="2" width="12.42578125" style="1" customWidth="1"/>
    <col min="3" max="3" width="7.42578125" style="1" customWidth="1"/>
    <col min="4" max="4" width="2.28515625" style="1" customWidth="1"/>
    <col min="5" max="5" width="12.42578125" style="1" customWidth="1"/>
    <col min="6" max="6" width="7.42578125" style="1" customWidth="1"/>
    <col min="7" max="7" width="2.28515625" style="1" customWidth="1"/>
    <col min="8" max="8" width="10.85546875" style="1" customWidth="1"/>
    <col min="9" max="9" width="7.42578125" style="1" customWidth="1"/>
    <col min="10" max="10" width="2.28515625" style="1" customWidth="1"/>
    <col min="11" max="11" width="11.28515625" style="1" customWidth="1"/>
    <col min="12" max="12" width="12.42578125" style="1" customWidth="1"/>
    <col min="13" max="13" width="7.42578125" style="1" customWidth="1"/>
    <col min="14" max="14" width="2.28515625" style="1" customWidth="1"/>
    <col min="15" max="15" width="11.7109375" style="1" customWidth="1"/>
    <col min="16" max="16384" width="9.140625" style="1"/>
  </cols>
  <sheetData>
    <row r="1" spans="1:15" ht="18" x14ac:dyDescent="0.25">
      <c r="A1" s="342" t="s">
        <v>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  <c r="M1" s="342"/>
      <c r="N1" s="342"/>
      <c r="O1" s="342"/>
    </row>
    <row r="2" spans="1:15" ht="18" x14ac:dyDescent="0.25">
      <c r="A2" s="342" t="s">
        <v>207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  <c r="M2" s="342"/>
      <c r="N2" s="342"/>
      <c r="O2" s="342"/>
    </row>
    <row r="3" spans="1:15" x14ac:dyDescent="0.25">
      <c r="A3" s="56"/>
      <c r="B3" s="56"/>
      <c r="C3" s="56"/>
      <c r="D3" s="56"/>
      <c r="E3" s="56"/>
      <c r="F3" s="56"/>
      <c r="G3" s="56"/>
      <c r="H3" s="56"/>
      <c r="I3" s="56"/>
    </row>
    <row r="4" spans="1:15" ht="18" x14ac:dyDescent="0.25">
      <c r="A4" s="342" t="s">
        <v>170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  <c r="M4" s="342"/>
      <c r="N4" s="342"/>
      <c r="O4" s="342"/>
    </row>
    <row r="5" spans="1:15" ht="18" x14ac:dyDescent="0.25">
      <c r="A5" s="342" t="s">
        <v>172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  <c r="M5" s="342"/>
      <c r="N5" s="342"/>
      <c r="O5" s="342"/>
    </row>
    <row r="6" spans="1:15" ht="18" x14ac:dyDescent="0.25">
      <c r="A6" s="342" t="s">
        <v>174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</row>
    <row r="7" spans="1:15" ht="18" x14ac:dyDescent="0.25">
      <c r="A7" s="342" t="s">
        <v>179</v>
      </c>
      <c r="B7" s="342"/>
      <c r="C7" s="342"/>
      <c r="D7" s="342"/>
      <c r="E7" s="342"/>
      <c r="F7" s="342"/>
      <c r="G7" s="342"/>
      <c r="H7" s="342"/>
      <c r="I7" s="342"/>
      <c r="J7" s="342"/>
      <c r="K7" s="342"/>
      <c r="L7" s="342"/>
      <c r="M7" s="342"/>
      <c r="N7" s="342"/>
      <c r="O7" s="342"/>
    </row>
    <row r="8" spans="1:15" ht="15.75" x14ac:dyDescent="0.25">
      <c r="A8" s="252"/>
      <c r="B8" s="252"/>
      <c r="C8" s="252"/>
      <c r="D8" s="252"/>
      <c r="E8" s="252"/>
      <c r="F8" s="252"/>
      <c r="G8" s="252"/>
      <c r="H8" s="252"/>
      <c r="I8" s="252"/>
      <c r="J8" s="252"/>
      <c r="K8" s="252"/>
    </row>
    <row r="9" spans="1:15" ht="15.75" customHeight="1" x14ac:dyDescent="0.25">
      <c r="A9" s="259"/>
      <c r="B9" s="259"/>
      <c r="C9" s="260"/>
      <c r="D9" s="260"/>
      <c r="E9" s="259"/>
      <c r="F9" s="260"/>
      <c r="G9" s="260"/>
      <c r="H9" s="259"/>
      <c r="I9" s="260"/>
      <c r="J9" s="260"/>
      <c r="K9" s="365" t="s">
        <v>110</v>
      </c>
      <c r="L9" s="357" t="s">
        <v>176</v>
      </c>
      <c r="M9" s="358"/>
      <c r="N9" s="358"/>
      <c r="O9" s="359"/>
    </row>
    <row r="10" spans="1:15" ht="15.75" customHeight="1" x14ac:dyDescent="0.25">
      <c r="A10" s="18"/>
      <c r="B10" s="255"/>
      <c r="C10" s="256" t="s">
        <v>39</v>
      </c>
      <c r="D10" s="254"/>
      <c r="E10" s="255"/>
      <c r="F10" s="256" t="s">
        <v>39</v>
      </c>
      <c r="G10" s="256"/>
      <c r="H10" s="257" t="s">
        <v>10</v>
      </c>
      <c r="I10" s="256" t="s">
        <v>39</v>
      </c>
      <c r="J10" s="258"/>
      <c r="K10" s="367"/>
      <c r="L10" s="363" t="s">
        <v>177</v>
      </c>
      <c r="M10" s="207" t="s">
        <v>39</v>
      </c>
      <c r="N10" s="243"/>
      <c r="O10" s="365" t="s">
        <v>178</v>
      </c>
    </row>
    <row r="11" spans="1:15" ht="15" customHeight="1" x14ac:dyDescent="0.25">
      <c r="A11" s="209" t="s">
        <v>63</v>
      </c>
      <c r="B11" s="7" t="s">
        <v>60</v>
      </c>
      <c r="C11" s="8" t="s">
        <v>9</v>
      </c>
      <c r="D11" s="77"/>
      <c r="E11" s="7" t="s">
        <v>62</v>
      </c>
      <c r="F11" s="8" t="s">
        <v>9</v>
      </c>
      <c r="G11" s="77"/>
      <c r="H11" s="206" t="s">
        <v>64</v>
      </c>
      <c r="I11" s="8" t="s">
        <v>9</v>
      </c>
      <c r="J11" s="76"/>
      <c r="K11" s="366"/>
      <c r="L11" s="364"/>
      <c r="M11" s="8" t="s">
        <v>9</v>
      </c>
      <c r="N11" s="76"/>
      <c r="O11" s="366"/>
    </row>
    <row r="12" spans="1:15" ht="15.75" customHeight="1" x14ac:dyDescent="0.25">
      <c r="A12" s="9"/>
      <c r="B12" s="10"/>
      <c r="C12" s="11"/>
      <c r="D12" s="11"/>
      <c r="E12" s="10"/>
      <c r="F12" s="11"/>
      <c r="G12" s="11"/>
      <c r="H12" s="10"/>
      <c r="I12" s="11"/>
      <c r="J12" s="20"/>
      <c r="K12" s="12"/>
      <c r="L12" s="10"/>
      <c r="M12" s="11"/>
      <c r="N12" s="20"/>
      <c r="O12" s="12"/>
    </row>
    <row r="13" spans="1:15" s="55" customFormat="1" x14ac:dyDescent="0.25">
      <c r="A13" s="38" t="s">
        <v>1</v>
      </c>
      <c r="B13" s="39">
        <v>215</v>
      </c>
      <c r="C13" s="40">
        <f t="shared" ref="C13:C18" si="0">(B13/B$60)*100</f>
        <v>14.705882352941178</v>
      </c>
      <c r="D13" s="40" t="s">
        <v>11</v>
      </c>
      <c r="E13" s="39">
        <v>215</v>
      </c>
      <c r="F13" s="40">
        <f t="shared" ref="F13:F18" si="1">(E13/E$60)*100</f>
        <v>14.458641560188298</v>
      </c>
      <c r="G13" s="40" t="s">
        <v>11</v>
      </c>
      <c r="H13" s="41">
        <v>744789</v>
      </c>
      <c r="I13" s="40">
        <f t="shared" ref="I13:I18" si="2">(H13/H$60)*100</f>
        <v>21.505791461196893</v>
      </c>
      <c r="J13" s="291" t="s">
        <v>11</v>
      </c>
      <c r="K13" s="238">
        <v>0</v>
      </c>
      <c r="L13" s="41">
        <v>2102047</v>
      </c>
      <c r="M13" s="40">
        <f t="shared" ref="M13:M18" si="3">(L13/L$60)*100</f>
        <v>13.242355388144791</v>
      </c>
      <c r="N13" s="291" t="s">
        <v>11</v>
      </c>
      <c r="O13" s="238">
        <v>11015.43</v>
      </c>
    </row>
    <row r="14" spans="1:15" s="55" customFormat="1" x14ac:dyDescent="0.25">
      <c r="A14" s="43" t="s">
        <v>202</v>
      </c>
      <c r="B14" s="264" t="s">
        <v>200</v>
      </c>
      <c r="C14" s="265" t="s">
        <v>200</v>
      </c>
      <c r="D14" s="265"/>
      <c r="E14" s="264" t="s">
        <v>200</v>
      </c>
      <c r="F14" s="265" t="s">
        <v>200</v>
      </c>
      <c r="G14" s="265"/>
      <c r="H14" s="266" t="s">
        <v>200</v>
      </c>
      <c r="I14" s="265" t="s">
        <v>200</v>
      </c>
      <c r="J14" s="267"/>
      <c r="K14" s="268" t="s">
        <v>200</v>
      </c>
      <c r="L14" s="266" t="s">
        <v>200</v>
      </c>
      <c r="M14" s="265" t="s">
        <v>200</v>
      </c>
      <c r="N14" s="267"/>
      <c r="O14" s="268" t="s">
        <v>200</v>
      </c>
    </row>
    <row r="15" spans="1:15" s="55" customFormat="1" x14ac:dyDescent="0.25">
      <c r="A15" s="43" t="s">
        <v>203</v>
      </c>
      <c r="B15" s="264" t="s">
        <v>200</v>
      </c>
      <c r="C15" s="265" t="s">
        <v>200</v>
      </c>
      <c r="D15" s="265"/>
      <c r="E15" s="264" t="s">
        <v>200</v>
      </c>
      <c r="F15" s="265" t="s">
        <v>200</v>
      </c>
      <c r="G15" s="265"/>
      <c r="H15" s="266" t="s">
        <v>200</v>
      </c>
      <c r="I15" s="265" t="s">
        <v>200</v>
      </c>
      <c r="J15" s="267"/>
      <c r="K15" s="268" t="s">
        <v>200</v>
      </c>
      <c r="L15" s="266" t="s">
        <v>200</v>
      </c>
      <c r="M15" s="265" t="s">
        <v>200</v>
      </c>
      <c r="N15" s="267"/>
      <c r="O15" s="268" t="s">
        <v>200</v>
      </c>
    </row>
    <row r="16" spans="1:15" s="55" customFormat="1" x14ac:dyDescent="0.25">
      <c r="A16" s="43" t="s">
        <v>12</v>
      </c>
      <c r="B16" s="264" t="s">
        <v>200</v>
      </c>
      <c r="C16" s="265" t="s">
        <v>200</v>
      </c>
      <c r="D16" s="265"/>
      <c r="E16" s="264" t="s">
        <v>200</v>
      </c>
      <c r="F16" s="265" t="s">
        <v>200</v>
      </c>
      <c r="G16" s="265"/>
      <c r="H16" s="266" t="s">
        <v>200</v>
      </c>
      <c r="I16" s="265" t="s">
        <v>200</v>
      </c>
      <c r="J16" s="267"/>
      <c r="K16" s="268" t="s">
        <v>200</v>
      </c>
      <c r="L16" s="266" t="s">
        <v>200</v>
      </c>
      <c r="M16" s="265" t="s">
        <v>200</v>
      </c>
      <c r="N16" s="267"/>
      <c r="O16" s="268" t="s">
        <v>200</v>
      </c>
    </row>
    <row r="17" spans="1:15" s="55" customFormat="1" x14ac:dyDescent="0.25">
      <c r="A17" s="43" t="s">
        <v>13</v>
      </c>
      <c r="B17" s="264" t="s">
        <v>200</v>
      </c>
      <c r="C17" s="265" t="s">
        <v>200</v>
      </c>
      <c r="D17" s="265"/>
      <c r="E17" s="264" t="s">
        <v>200</v>
      </c>
      <c r="F17" s="265" t="s">
        <v>200</v>
      </c>
      <c r="G17" s="265"/>
      <c r="H17" s="266" t="s">
        <v>200</v>
      </c>
      <c r="I17" s="265" t="s">
        <v>200</v>
      </c>
      <c r="J17" s="267"/>
      <c r="K17" s="268" t="s">
        <v>200</v>
      </c>
      <c r="L17" s="266" t="s">
        <v>200</v>
      </c>
      <c r="M17" s="265" t="s">
        <v>200</v>
      </c>
      <c r="N17" s="267"/>
      <c r="O17" s="268" t="s">
        <v>200</v>
      </c>
    </row>
    <row r="18" spans="1:15" s="55" customFormat="1" ht="14.45" customHeight="1" x14ac:dyDescent="0.25">
      <c r="A18" s="43" t="s">
        <v>14</v>
      </c>
      <c r="B18" s="44">
        <v>193</v>
      </c>
      <c r="C18" s="45">
        <f t="shared" si="0"/>
        <v>13.201094391244869</v>
      </c>
      <c r="D18" s="45"/>
      <c r="E18" s="44">
        <v>193</v>
      </c>
      <c r="F18" s="45">
        <f t="shared" si="1"/>
        <v>12.979152656355078</v>
      </c>
      <c r="G18" s="45"/>
      <c r="H18" s="46">
        <v>667540</v>
      </c>
      <c r="I18" s="45">
        <f t="shared" si="2"/>
        <v>19.275225643782832</v>
      </c>
      <c r="J18" s="244"/>
      <c r="K18" s="239">
        <v>0</v>
      </c>
      <c r="L18" s="46">
        <v>1841202</v>
      </c>
      <c r="M18" s="45">
        <f t="shared" si="3"/>
        <v>11.599098985590221</v>
      </c>
      <c r="N18" s="244"/>
      <c r="O18" s="239">
        <v>10823.21</v>
      </c>
    </row>
    <row r="19" spans="1:15" s="55" customFormat="1" x14ac:dyDescent="0.25">
      <c r="A19" s="38"/>
      <c r="B19" s="44"/>
      <c r="C19" s="45"/>
      <c r="D19" s="45"/>
      <c r="E19" s="44"/>
      <c r="F19" s="45"/>
      <c r="G19" s="45"/>
      <c r="H19" s="46"/>
      <c r="I19" s="45"/>
      <c r="J19" s="244"/>
      <c r="K19" s="240"/>
      <c r="L19" s="46"/>
      <c r="M19" s="45"/>
      <c r="N19" s="244"/>
      <c r="O19" s="240"/>
    </row>
    <row r="20" spans="1:15" s="55" customFormat="1" x14ac:dyDescent="0.25">
      <c r="A20" s="38" t="s">
        <v>2</v>
      </c>
      <c r="B20" s="39">
        <v>61</v>
      </c>
      <c r="C20" s="40">
        <f>(B20/B$60)*100</f>
        <v>4.1723666210670318</v>
      </c>
      <c r="D20" s="40"/>
      <c r="E20" s="39">
        <v>62</v>
      </c>
      <c r="F20" s="40">
        <f>(E20/E$60)*100</f>
        <v>4.1694687289845334</v>
      </c>
      <c r="G20" s="40"/>
      <c r="H20" s="49">
        <v>174634</v>
      </c>
      <c r="I20" s="40">
        <f>(H20/H$60)*100</f>
        <v>5.0425588804811268</v>
      </c>
      <c r="J20" s="244"/>
      <c r="K20" s="241">
        <v>0</v>
      </c>
      <c r="L20" s="49">
        <v>686373</v>
      </c>
      <c r="M20" s="40">
        <f>(L20/L$60)*100</f>
        <v>4.3239733435204375</v>
      </c>
      <c r="N20" s="244"/>
      <c r="O20" s="241">
        <v>12245.57</v>
      </c>
    </row>
    <row r="21" spans="1:15" s="55" customFormat="1" x14ac:dyDescent="0.25">
      <c r="A21" s="38"/>
      <c r="B21" s="50"/>
      <c r="C21" s="45"/>
      <c r="D21" s="45"/>
      <c r="E21" s="50"/>
      <c r="F21" s="45"/>
      <c r="G21" s="45"/>
      <c r="H21" s="46"/>
      <c r="I21" s="45"/>
      <c r="J21" s="244"/>
      <c r="K21" s="240"/>
      <c r="L21" s="46"/>
      <c r="M21" s="45"/>
      <c r="N21" s="244"/>
      <c r="O21" s="240"/>
    </row>
    <row r="22" spans="1:15" s="55" customFormat="1" x14ac:dyDescent="0.25">
      <c r="A22" s="38" t="s">
        <v>3</v>
      </c>
      <c r="B22" s="39">
        <v>787</v>
      </c>
      <c r="C22" s="40">
        <f>(B22/B$60)*100</f>
        <v>53.83036935704515</v>
      </c>
      <c r="D22" s="40"/>
      <c r="E22" s="39">
        <v>798</v>
      </c>
      <c r="F22" s="40">
        <f>(E22/E$60)*100</f>
        <v>53.665097511768664</v>
      </c>
      <c r="G22" s="40"/>
      <c r="H22" s="49">
        <v>1782521</v>
      </c>
      <c r="I22" s="40">
        <f>(H22/H$60)*100</f>
        <v>51.47031562120835</v>
      </c>
      <c r="J22" s="244"/>
      <c r="K22" s="241">
        <v>0</v>
      </c>
      <c r="L22" s="49">
        <v>8523974</v>
      </c>
      <c r="M22" s="40">
        <f>(L22/L$60)*100</f>
        <v>53.698843568819399</v>
      </c>
      <c r="N22" s="244"/>
      <c r="O22" s="241">
        <v>12191.26</v>
      </c>
    </row>
    <row r="23" spans="1:15" s="55" customFormat="1" ht="14.45" customHeight="1" x14ac:dyDescent="0.25">
      <c r="A23" s="43" t="s">
        <v>15</v>
      </c>
      <c r="B23" s="249">
        <v>92</v>
      </c>
      <c r="C23" s="45">
        <f t="shared" ref="C23:C34" si="4">(B23/B$60)*100</f>
        <v>6.2927496580027356</v>
      </c>
      <c r="D23" s="179"/>
      <c r="E23" s="249">
        <v>92</v>
      </c>
      <c r="F23" s="45">
        <f t="shared" ref="F23:F34" si="5">(E23/E$60)*100</f>
        <v>6.1869535978480164</v>
      </c>
      <c r="G23" s="179"/>
      <c r="H23" s="46">
        <v>335035</v>
      </c>
      <c r="I23" s="45">
        <f t="shared" ref="I23:I34" si="6">(H23/H$60)*100</f>
        <v>9.6741397123240294</v>
      </c>
      <c r="J23" s="244"/>
      <c r="K23" s="239">
        <v>0</v>
      </c>
      <c r="L23" s="46">
        <v>929531</v>
      </c>
      <c r="M23" s="45">
        <f t="shared" ref="M23:M34" si="7">(L23/L$60)*100</f>
        <v>5.8558061957214163</v>
      </c>
      <c r="N23" s="244"/>
      <c r="O23" s="239">
        <v>10758.7</v>
      </c>
    </row>
    <row r="24" spans="1:15" s="55" customFormat="1" ht="14.45" customHeight="1" x14ac:dyDescent="0.25">
      <c r="A24" s="43" t="s">
        <v>16</v>
      </c>
      <c r="B24" s="249">
        <v>25</v>
      </c>
      <c r="C24" s="45">
        <f t="shared" si="4"/>
        <v>1.7099863201094392</v>
      </c>
      <c r="D24" s="179"/>
      <c r="E24" s="249">
        <v>25</v>
      </c>
      <c r="F24" s="45">
        <f t="shared" si="5"/>
        <v>1.6812373907195695</v>
      </c>
      <c r="G24" s="179"/>
      <c r="H24" s="46">
        <v>82617</v>
      </c>
      <c r="I24" s="45">
        <f t="shared" si="6"/>
        <v>2.3855668829020082</v>
      </c>
      <c r="J24" s="244"/>
      <c r="K24" s="239">
        <v>600.79</v>
      </c>
      <c r="L24" s="46">
        <v>242674</v>
      </c>
      <c r="M24" s="45">
        <f t="shared" si="7"/>
        <v>1.5287837767008297</v>
      </c>
      <c r="N24" s="244"/>
      <c r="O24" s="239">
        <v>10543.87</v>
      </c>
    </row>
    <row r="25" spans="1:15" s="55" customFormat="1" ht="14.45" customHeight="1" x14ac:dyDescent="0.25">
      <c r="A25" s="43" t="s">
        <v>17</v>
      </c>
      <c r="B25" s="264" t="s">
        <v>200</v>
      </c>
      <c r="C25" s="265" t="s">
        <v>200</v>
      </c>
      <c r="D25" s="265"/>
      <c r="E25" s="264" t="s">
        <v>200</v>
      </c>
      <c r="F25" s="265" t="s">
        <v>200</v>
      </c>
      <c r="G25" s="265"/>
      <c r="H25" s="266" t="s">
        <v>200</v>
      </c>
      <c r="I25" s="265" t="s">
        <v>200</v>
      </c>
      <c r="J25" s="267"/>
      <c r="K25" s="268" t="s">
        <v>200</v>
      </c>
      <c r="L25" s="266" t="s">
        <v>200</v>
      </c>
      <c r="M25" s="265" t="s">
        <v>200</v>
      </c>
      <c r="N25" s="267"/>
      <c r="O25" s="268" t="s">
        <v>200</v>
      </c>
    </row>
    <row r="26" spans="1:15" s="55" customFormat="1" x14ac:dyDescent="0.25">
      <c r="A26" s="43" t="s">
        <v>112</v>
      </c>
      <c r="B26" s="246">
        <v>213</v>
      </c>
      <c r="C26" s="45">
        <f t="shared" si="4"/>
        <v>14.569083447332421</v>
      </c>
      <c r="D26" s="179"/>
      <c r="E26" s="246">
        <v>220</v>
      </c>
      <c r="F26" s="45">
        <f t="shared" si="5"/>
        <v>14.794889038332212</v>
      </c>
      <c r="G26" s="179"/>
      <c r="H26" s="46">
        <v>645012</v>
      </c>
      <c r="I26" s="45">
        <f t="shared" si="6"/>
        <v>18.624729368948159</v>
      </c>
      <c r="J26" s="244"/>
      <c r="K26" s="239">
        <v>0</v>
      </c>
      <c r="L26" s="46">
        <v>2138370</v>
      </c>
      <c r="M26" s="45">
        <f t="shared" si="7"/>
        <v>13.471180944739663</v>
      </c>
      <c r="N26" s="244"/>
      <c r="O26" s="239">
        <v>10775.29</v>
      </c>
    </row>
    <row r="27" spans="1:15" s="55" customFormat="1" x14ac:dyDescent="0.25">
      <c r="A27" s="43" t="s">
        <v>65</v>
      </c>
      <c r="B27" s="264" t="s">
        <v>200</v>
      </c>
      <c r="C27" s="265" t="s">
        <v>200</v>
      </c>
      <c r="D27" s="265"/>
      <c r="E27" s="264" t="s">
        <v>200</v>
      </c>
      <c r="F27" s="265" t="s">
        <v>200</v>
      </c>
      <c r="G27" s="265"/>
      <c r="H27" s="266" t="s">
        <v>200</v>
      </c>
      <c r="I27" s="265" t="s">
        <v>200</v>
      </c>
      <c r="J27" s="267"/>
      <c r="K27" s="268" t="s">
        <v>200</v>
      </c>
      <c r="L27" s="266" t="s">
        <v>200</v>
      </c>
      <c r="M27" s="265" t="s">
        <v>200</v>
      </c>
      <c r="N27" s="267"/>
      <c r="O27" s="268" t="s">
        <v>200</v>
      </c>
    </row>
    <row r="28" spans="1:15" s="55" customFormat="1" x14ac:dyDescent="0.25">
      <c r="A28" s="43" t="s">
        <v>18</v>
      </c>
      <c r="B28" s="264" t="s">
        <v>200</v>
      </c>
      <c r="C28" s="265" t="s">
        <v>200</v>
      </c>
      <c r="D28" s="265"/>
      <c r="E28" s="264" t="s">
        <v>200</v>
      </c>
      <c r="F28" s="265" t="s">
        <v>200</v>
      </c>
      <c r="G28" s="265"/>
      <c r="H28" s="266" t="s">
        <v>200</v>
      </c>
      <c r="I28" s="265" t="s">
        <v>200</v>
      </c>
      <c r="J28" s="267"/>
      <c r="K28" s="268" t="s">
        <v>200</v>
      </c>
      <c r="L28" s="266" t="s">
        <v>200</v>
      </c>
      <c r="M28" s="265" t="s">
        <v>200</v>
      </c>
      <c r="N28" s="267"/>
      <c r="O28" s="268" t="s">
        <v>200</v>
      </c>
    </row>
    <row r="29" spans="1:15" s="55" customFormat="1" x14ac:dyDescent="0.25">
      <c r="A29" s="43" t="s">
        <v>19</v>
      </c>
      <c r="B29" s="246">
        <v>202</v>
      </c>
      <c r="C29" s="45">
        <f t="shared" si="4"/>
        <v>13.81668946648427</v>
      </c>
      <c r="D29" s="179"/>
      <c r="E29" s="246">
        <v>202</v>
      </c>
      <c r="F29" s="45">
        <f t="shared" si="5"/>
        <v>13.584398117014123</v>
      </c>
      <c r="G29" s="179"/>
      <c r="H29" s="46">
        <v>193718</v>
      </c>
      <c r="I29" s="45">
        <f t="shared" si="6"/>
        <v>5.5936096133000612</v>
      </c>
      <c r="J29" s="244"/>
      <c r="K29" s="239">
        <v>0</v>
      </c>
      <c r="L29" s="46">
        <v>2293554</v>
      </c>
      <c r="M29" s="45">
        <f t="shared" si="7"/>
        <v>14.448800226589148</v>
      </c>
      <c r="N29" s="244"/>
      <c r="O29" s="239">
        <v>12639.48</v>
      </c>
    </row>
    <row r="30" spans="1:15" s="55" customFormat="1" ht="15.75" customHeight="1" x14ac:dyDescent="0.25">
      <c r="A30" s="43" t="s">
        <v>20</v>
      </c>
      <c r="B30" s="249">
        <v>22</v>
      </c>
      <c r="C30" s="45">
        <f t="shared" si="4"/>
        <v>1.5047879616963065</v>
      </c>
      <c r="D30" s="179"/>
      <c r="E30" s="249">
        <v>22</v>
      </c>
      <c r="F30" s="45">
        <f t="shared" si="5"/>
        <v>1.4794889038332213</v>
      </c>
      <c r="G30" s="179"/>
      <c r="H30" s="46">
        <v>64637</v>
      </c>
      <c r="I30" s="45">
        <f t="shared" si="6"/>
        <v>1.8663941635515342</v>
      </c>
      <c r="J30" s="244"/>
      <c r="K30" s="239">
        <v>695.94</v>
      </c>
      <c r="L30" s="46">
        <v>224250</v>
      </c>
      <c r="M30" s="45">
        <f t="shared" si="7"/>
        <v>1.412717315926556</v>
      </c>
      <c r="N30" s="244"/>
      <c r="O30" s="239">
        <v>12332.59</v>
      </c>
    </row>
    <row r="31" spans="1:15" s="55" customFormat="1" x14ac:dyDescent="0.25">
      <c r="A31" s="43" t="s">
        <v>40</v>
      </c>
      <c r="B31" s="249">
        <v>24</v>
      </c>
      <c r="C31" s="45">
        <f t="shared" si="4"/>
        <v>1.6415868673050615</v>
      </c>
      <c r="D31" s="179"/>
      <c r="E31" s="249">
        <v>24</v>
      </c>
      <c r="F31" s="45">
        <f t="shared" si="5"/>
        <v>1.6139878950907869</v>
      </c>
      <c r="G31" s="179"/>
      <c r="H31" s="46">
        <v>74532</v>
      </c>
      <c r="I31" s="45">
        <f t="shared" si="6"/>
        <v>2.152112409267493</v>
      </c>
      <c r="J31" s="244"/>
      <c r="K31" s="239">
        <v>0</v>
      </c>
      <c r="L31" s="46">
        <v>261283</v>
      </c>
      <c r="M31" s="45">
        <f t="shared" si="7"/>
        <v>1.6460156898873504</v>
      </c>
      <c r="N31" s="244"/>
      <c r="O31" s="239">
        <v>12108.61</v>
      </c>
    </row>
    <row r="32" spans="1:15" s="55" customFormat="1" x14ac:dyDescent="0.25">
      <c r="A32" s="43" t="s">
        <v>21</v>
      </c>
      <c r="B32" s="249">
        <v>14</v>
      </c>
      <c r="C32" s="45">
        <f t="shared" si="4"/>
        <v>0.95759233926128595</v>
      </c>
      <c r="D32" s="179"/>
      <c r="E32" s="249">
        <v>14</v>
      </c>
      <c r="F32" s="45">
        <f t="shared" si="5"/>
        <v>0.94149293880295903</v>
      </c>
      <c r="G32" s="179"/>
      <c r="H32" s="46">
        <v>29105</v>
      </c>
      <c r="I32" s="45">
        <f t="shared" si="6"/>
        <v>0.84040723007205476</v>
      </c>
      <c r="J32" s="244"/>
      <c r="K32" s="239">
        <v>0</v>
      </c>
      <c r="L32" s="46">
        <v>166466</v>
      </c>
      <c r="M32" s="45">
        <f t="shared" si="7"/>
        <v>1.04869297976825</v>
      </c>
      <c r="N32" s="244"/>
      <c r="O32" s="239">
        <v>11898.55</v>
      </c>
    </row>
    <row r="33" spans="1:15" s="55" customFormat="1" ht="14.45" customHeight="1" x14ac:dyDescent="0.25">
      <c r="A33" s="43" t="s">
        <v>22</v>
      </c>
      <c r="B33" s="249">
        <v>59</v>
      </c>
      <c r="C33" s="45">
        <f t="shared" si="4"/>
        <v>4.0355677154582761</v>
      </c>
      <c r="D33" s="179"/>
      <c r="E33" s="249">
        <v>62</v>
      </c>
      <c r="F33" s="45">
        <f t="shared" si="5"/>
        <v>4.1694687289845334</v>
      </c>
      <c r="G33" s="179"/>
      <c r="H33" s="46">
        <v>132428</v>
      </c>
      <c r="I33" s="45">
        <f t="shared" si="6"/>
        <v>3.8238601155808989</v>
      </c>
      <c r="J33" s="244"/>
      <c r="K33" s="239">
        <v>0</v>
      </c>
      <c r="L33" s="46">
        <v>662342</v>
      </c>
      <c r="M33" s="45">
        <f t="shared" si="7"/>
        <v>4.1725842250409233</v>
      </c>
      <c r="N33" s="244"/>
      <c r="O33" s="239">
        <v>12431.99</v>
      </c>
    </row>
    <row r="34" spans="1:15" s="55" customFormat="1" x14ac:dyDescent="0.25">
      <c r="A34" s="43" t="s">
        <v>23</v>
      </c>
      <c r="B34" s="249">
        <v>102</v>
      </c>
      <c r="C34" s="45">
        <f t="shared" si="4"/>
        <v>6.9767441860465116</v>
      </c>
      <c r="D34" s="179"/>
      <c r="E34" s="249">
        <v>102</v>
      </c>
      <c r="F34" s="45">
        <f t="shared" si="5"/>
        <v>6.8594485541358443</v>
      </c>
      <c r="G34" s="179"/>
      <c r="H34" s="46">
        <v>157094</v>
      </c>
      <c r="I34" s="45">
        <f t="shared" si="6"/>
        <v>4.536091166498518</v>
      </c>
      <c r="J34" s="244"/>
      <c r="K34" s="239">
        <v>0</v>
      </c>
      <c r="L34" s="46">
        <v>1218170</v>
      </c>
      <c r="M34" s="45">
        <f t="shared" si="7"/>
        <v>7.6741576487948837</v>
      </c>
      <c r="N34" s="244"/>
      <c r="O34" s="239">
        <v>13560.54</v>
      </c>
    </row>
    <row r="35" spans="1:15" s="55" customFormat="1" x14ac:dyDescent="0.25">
      <c r="A35" s="43" t="s">
        <v>41</v>
      </c>
      <c r="B35" s="264" t="s">
        <v>200</v>
      </c>
      <c r="C35" s="265" t="s">
        <v>200</v>
      </c>
      <c r="D35" s="265"/>
      <c r="E35" s="264" t="s">
        <v>200</v>
      </c>
      <c r="F35" s="265" t="s">
        <v>200</v>
      </c>
      <c r="G35" s="265"/>
      <c r="H35" s="266" t="s">
        <v>200</v>
      </c>
      <c r="I35" s="265" t="s">
        <v>200</v>
      </c>
      <c r="J35" s="267"/>
      <c r="K35" s="268" t="s">
        <v>200</v>
      </c>
      <c r="L35" s="266" t="s">
        <v>200</v>
      </c>
      <c r="M35" s="265" t="s">
        <v>200</v>
      </c>
      <c r="N35" s="267"/>
      <c r="O35" s="268" t="s">
        <v>200</v>
      </c>
    </row>
    <row r="36" spans="1:15" s="55" customFormat="1" x14ac:dyDescent="0.25">
      <c r="A36" s="43" t="s">
        <v>42</v>
      </c>
      <c r="B36" s="264" t="s">
        <v>200</v>
      </c>
      <c r="C36" s="265" t="s">
        <v>200</v>
      </c>
      <c r="D36" s="265"/>
      <c r="E36" s="264" t="s">
        <v>200</v>
      </c>
      <c r="F36" s="265" t="s">
        <v>200</v>
      </c>
      <c r="G36" s="265"/>
      <c r="H36" s="266" t="s">
        <v>200</v>
      </c>
      <c r="I36" s="265" t="s">
        <v>200</v>
      </c>
      <c r="J36" s="267"/>
      <c r="K36" s="268" t="s">
        <v>200</v>
      </c>
      <c r="L36" s="266" t="s">
        <v>200</v>
      </c>
      <c r="M36" s="265" t="s">
        <v>200</v>
      </c>
      <c r="N36" s="267"/>
      <c r="O36" s="268" t="s">
        <v>200</v>
      </c>
    </row>
    <row r="37" spans="1:15" s="55" customFormat="1" x14ac:dyDescent="0.25">
      <c r="A37" s="38"/>
      <c r="B37" s="44"/>
      <c r="C37" s="45"/>
      <c r="D37" s="45"/>
      <c r="E37" s="44"/>
      <c r="F37" s="45"/>
      <c r="G37" s="45"/>
      <c r="H37" s="46"/>
      <c r="I37" s="45"/>
      <c r="J37" s="244"/>
      <c r="K37" s="240"/>
      <c r="L37" s="46"/>
      <c r="M37" s="45"/>
      <c r="N37" s="244"/>
      <c r="O37" s="240"/>
    </row>
    <row r="38" spans="1:15" s="55" customFormat="1" x14ac:dyDescent="0.25">
      <c r="A38" s="38" t="s">
        <v>4</v>
      </c>
      <c r="B38" s="39">
        <v>51</v>
      </c>
      <c r="C38" s="40">
        <f>(B38/B$60)*100</f>
        <v>3.4883720930232558</v>
      </c>
      <c r="D38" s="40"/>
      <c r="E38" s="39">
        <v>52</v>
      </c>
      <c r="F38" s="40">
        <f>(E38/E$60)*100</f>
        <v>3.496973772696705</v>
      </c>
      <c r="G38" s="40"/>
      <c r="H38" s="49">
        <v>166012</v>
      </c>
      <c r="I38" s="40">
        <f>(H38/H$60)*100</f>
        <v>4.7935985252953772</v>
      </c>
      <c r="J38" s="244"/>
      <c r="K38" s="241">
        <v>0</v>
      </c>
      <c r="L38" s="49">
        <v>519540</v>
      </c>
      <c r="M38" s="40">
        <f>(L38/L$60)*100</f>
        <v>3.2729683581559996</v>
      </c>
      <c r="N38" s="244"/>
      <c r="O38" s="241">
        <v>10984.99</v>
      </c>
    </row>
    <row r="39" spans="1:15" s="55" customFormat="1" x14ac:dyDescent="0.25">
      <c r="A39" s="43" t="s">
        <v>24</v>
      </c>
      <c r="B39" s="264" t="s">
        <v>200</v>
      </c>
      <c r="C39" s="265" t="s">
        <v>200</v>
      </c>
      <c r="D39" s="265"/>
      <c r="E39" s="264" t="s">
        <v>200</v>
      </c>
      <c r="F39" s="265" t="s">
        <v>200</v>
      </c>
      <c r="G39" s="265"/>
      <c r="H39" s="266" t="s">
        <v>200</v>
      </c>
      <c r="I39" s="265" t="s">
        <v>200</v>
      </c>
      <c r="J39" s="267"/>
      <c r="K39" s="268" t="s">
        <v>200</v>
      </c>
      <c r="L39" s="266" t="s">
        <v>200</v>
      </c>
      <c r="M39" s="265" t="s">
        <v>200</v>
      </c>
      <c r="N39" s="267"/>
      <c r="O39" s="268" t="s">
        <v>200</v>
      </c>
    </row>
    <row r="40" spans="1:15" s="55" customFormat="1" x14ac:dyDescent="0.25">
      <c r="A40" s="43" t="s">
        <v>25</v>
      </c>
      <c r="B40" s="50">
        <v>19</v>
      </c>
      <c r="C40" s="45">
        <f>(B40/B$60)*100</f>
        <v>1.2995896032831737</v>
      </c>
      <c r="D40" s="45"/>
      <c r="E40" s="50">
        <v>20</v>
      </c>
      <c r="F40" s="45">
        <f>(E40/E$60)*100</f>
        <v>1.3449899125756557</v>
      </c>
      <c r="G40" s="45"/>
      <c r="H40" s="46">
        <v>46033</v>
      </c>
      <c r="I40" s="45">
        <f>(H40/H$60)*100</f>
        <v>1.329203436588452</v>
      </c>
      <c r="J40" s="244"/>
      <c r="K40" s="239">
        <v>0</v>
      </c>
      <c r="L40" s="46">
        <v>176992</v>
      </c>
      <c r="M40" s="45">
        <f>(L40/L$60)*100</f>
        <v>1.1150040721537258</v>
      </c>
      <c r="N40" s="244"/>
      <c r="O40" s="239">
        <v>9930.73</v>
      </c>
    </row>
    <row r="41" spans="1:15" s="55" customFormat="1" x14ac:dyDescent="0.25">
      <c r="A41" s="43" t="s">
        <v>26</v>
      </c>
      <c r="B41" s="264" t="s">
        <v>200</v>
      </c>
      <c r="C41" s="265" t="s">
        <v>200</v>
      </c>
      <c r="D41" s="265"/>
      <c r="E41" s="264" t="s">
        <v>200</v>
      </c>
      <c r="F41" s="265" t="s">
        <v>200</v>
      </c>
      <c r="G41" s="265"/>
      <c r="H41" s="266" t="s">
        <v>200</v>
      </c>
      <c r="I41" s="265" t="s">
        <v>200</v>
      </c>
      <c r="J41" s="267"/>
      <c r="K41" s="268" t="s">
        <v>200</v>
      </c>
      <c r="L41" s="266" t="s">
        <v>200</v>
      </c>
      <c r="M41" s="265" t="s">
        <v>200</v>
      </c>
      <c r="N41" s="267"/>
      <c r="O41" s="268" t="s">
        <v>200</v>
      </c>
    </row>
    <row r="42" spans="1:15" s="55" customFormat="1" ht="14.45" customHeight="1" x14ac:dyDescent="0.25">
      <c r="A42" s="43" t="s">
        <v>27</v>
      </c>
      <c r="B42" s="50">
        <v>14</v>
      </c>
      <c r="C42" s="45">
        <f>(B42/B$60)*100</f>
        <v>0.95759233926128595</v>
      </c>
      <c r="D42" s="45"/>
      <c r="E42" s="50">
        <v>14</v>
      </c>
      <c r="F42" s="45">
        <f>(E42/E$60)*100</f>
        <v>0.94149293880295903</v>
      </c>
      <c r="G42" s="45"/>
      <c r="H42" s="46">
        <v>39193</v>
      </c>
      <c r="I42" s="45">
        <f>(H42/H$60)*100</f>
        <v>1.1316983531425542</v>
      </c>
      <c r="J42" s="244"/>
      <c r="K42" s="239">
        <v>0</v>
      </c>
      <c r="L42" s="46">
        <v>159379</v>
      </c>
      <c r="M42" s="45">
        <f>(L42/L$60)*100</f>
        <v>1.0040467027650328</v>
      </c>
      <c r="N42" s="244"/>
      <c r="O42" s="239">
        <v>13244.8</v>
      </c>
    </row>
    <row r="43" spans="1:15" s="55" customFormat="1" x14ac:dyDescent="0.25">
      <c r="A43" s="38"/>
      <c r="B43" s="50"/>
      <c r="C43" s="45"/>
      <c r="D43" s="45"/>
      <c r="E43" s="50"/>
      <c r="F43" s="45"/>
      <c r="G43" s="45"/>
      <c r="H43" s="46"/>
      <c r="I43" s="45"/>
      <c r="J43" s="244"/>
      <c r="K43" s="240"/>
      <c r="L43" s="46"/>
      <c r="M43" s="45"/>
      <c r="N43" s="244"/>
      <c r="O43" s="240"/>
    </row>
    <row r="44" spans="1:15" s="55" customFormat="1" x14ac:dyDescent="0.25">
      <c r="A44" s="38" t="s">
        <v>5</v>
      </c>
      <c r="B44" s="39">
        <f>SUM(B45:B47)</f>
        <v>273</v>
      </c>
      <c r="C44" s="40">
        <f>(B44/B$60)*100</f>
        <v>18.673050615595074</v>
      </c>
      <c r="D44" s="40"/>
      <c r="E44" s="39">
        <f>SUM(E45:E47)</f>
        <v>282</v>
      </c>
      <c r="F44" s="40">
        <f>(E44/E$60)*100</f>
        <v>18.964357767316745</v>
      </c>
      <c r="G44" s="40"/>
      <c r="H44" s="49">
        <f>SUM(H45:H47)</f>
        <v>488718</v>
      </c>
      <c r="I44" s="40">
        <f>(H44/H$60)*100</f>
        <v>14.111738212209396</v>
      </c>
      <c r="J44" s="244"/>
      <c r="K44" s="241">
        <v>0</v>
      </c>
      <c r="L44" s="49">
        <f>SUM(L45:L47)</f>
        <v>3105122</v>
      </c>
      <c r="M44" s="40">
        <f>(L44/L$60)*100</f>
        <v>19.561469866062428</v>
      </c>
      <c r="N44" s="244"/>
      <c r="O44" s="241">
        <v>12402</v>
      </c>
    </row>
    <row r="45" spans="1:15" s="55" customFormat="1" x14ac:dyDescent="0.25">
      <c r="A45" s="43" t="s">
        <v>28</v>
      </c>
      <c r="B45" s="44">
        <v>65</v>
      </c>
      <c r="C45" s="45">
        <f>(B45/B$60)*100</f>
        <v>4.4459644322845415</v>
      </c>
      <c r="D45" s="45"/>
      <c r="E45" s="44">
        <v>67</v>
      </c>
      <c r="F45" s="45">
        <f>(E45/E$60)*100</f>
        <v>4.5057162071284464</v>
      </c>
      <c r="G45" s="45"/>
      <c r="H45" s="46">
        <v>143764</v>
      </c>
      <c r="I45" s="45">
        <f>(H45/H$60)*100</f>
        <v>4.151187253876615</v>
      </c>
      <c r="J45" s="244"/>
      <c r="K45" s="239">
        <v>0</v>
      </c>
      <c r="L45" s="46">
        <v>684192</v>
      </c>
      <c r="M45" s="45">
        <f>(L45/L$60)*100</f>
        <v>4.3102336045414598</v>
      </c>
      <c r="N45" s="244"/>
      <c r="O45" s="239">
        <v>11975.16</v>
      </c>
    </row>
    <row r="46" spans="1:15" s="55" customFormat="1" x14ac:dyDescent="0.25">
      <c r="A46" s="43" t="s">
        <v>29</v>
      </c>
      <c r="B46" s="44">
        <v>37</v>
      </c>
      <c r="C46" s="45">
        <f>(B46/B$60)*100</f>
        <v>2.5307797537619701</v>
      </c>
      <c r="D46" s="45"/>
      <c r="E46" s="44">
        <v>37</v>
      </c>
      <c r="F46" s="45">
        <f>(E46/E$60)*100</f>
        <v>2.488231338264963</v>
      </c>
      <c r="G46" s="45"/>
      <c r="H46" s="46">
        <v>117428</v>
      </c>
      <c r="I46" s="45">
        <f>(H46/H$60)*100</f>
        <v>3.390734932585509</v>
      </c>
      <c r="J46" s="244"/>
      <c r="K46" s="239">
        <v>0</v>
      </c>
      <c r="L46" s="46">
        <v>381727</v>
      </c>
      <c r="M46" s="45">
        <f>(L46/L$60)*100</f>
        <v>2.4047819079451345</v>
      </c>
      <c r="N46" s="244"/>
      <c r="O46" s="239">
        <v>11700</v>
      </c>
    </row>
    <row r="47" spans="1:15" s="55" customFormat="1" x14ac:dyDescent="0.25">
      <c r="A47" s="43" t="s">
        <v>30</v>
      </c>
      <c r="B47" s="44">
        <v>171</v>
      </c>
      <c r="C47" s="45">
        <f>(B47/B$60)*100</f>
        <v>11.696306429548564</v>
      </c>
      <c r="D47" s="45"/>
      <c r="E47" s="44">
        <v>178</v>
      </c>
      <c r="F47" s="45">
        <f>(E47/E$60)*100</f>
        <v>11.970410221923336</v>
      </c>
      <c r="G47" s="45"/>
      <c r="H47" s="46">
        <v>227526</v>
      </c>
      <c r="I47" s="45">
        <f>(H47/H$60)*100</f>
        <v>6.5698160257472713</v>
      </c>
      <c r="J47" s="244"/>
      <c r="K47" s="239">
        <v>0</v>
      </c>
      <c r="L47" s="46">
        <v>2039203</v>
      </c>
      <c r="M47" s="45">
        <f>(L47/L$60)*100</f>
        <v>12.846454353575835</v>
      </c>
      <c r="N47" s="244"/>
      <c r="O47" s="239">
        <v>12870</v>
      </c>
    </row>
    <row r="48" spans="1:15" s="55" customFormat="1" x14ac:dyDescent="0.25">
      <c r="A48" s="38"/>
      <c r="B48" s="44"/>
      <c r="C48" s="45"/>
      <c r="D48" s="45"/>
      <c r="E48" s="44"/>
      <c r="F48" s="45"/>
      <c r="G48" s="45"/>
      <c r="H48" s="46"/>
      <c r="I48" s="45"/>
      <c r="J48" s="244"/>
      <c r="K48" s="240"/>
      <c r="L48" s="46"/>
      <c r="M48" s="45"/>
      <c r="N48" s="244"/>
      <c r="O48" s="240"/>
    </row>
    <row r="49" spans="1:15" s="55" customFormat="1" x14ac:dyDescent="0.25">
      <c r="A49" s="38" t="s">
        <v>6</v>
      </c>
      <c r="B49" s="39">
        <v>34</v>
      </c>
      <c r="C49" s="40">
        <f>(B49/B$60)*100</f>
        <v>2.3255813953488373</v>
      </c>
      <c r="D49" s="40"/>
      <c r="E49" s="39">
        <v>35</v>
      </c>
      <c r="F49" s="40">
        <f>(E49/E$60)*100</f>
        <v>2.3537323470073974</v>
      </c>
      <c r="G49" s="40"/>
      <c r="H49" s="49">
        <v>68973</v>
      </c>
      <c r="I49" s="40">
        <f>(H49/H$60)*100</f>
        <v>1.9915962164494014</v>
      </c>
      <c r="J49" s="244"/>
      <c r="K49" s="241">
        <v>0</v>
      </c>
      <c r="L49" s="49">
        <v>412669</v>
      </c>
      <c r="M49" s="40">
        <f>(L49/L$60)*100</f>
        <v>2.5997085487005394</v>
      </c>
      <c r="N49" s="244"/>
      <c r="O49" s="241">
        <v>12796.93</v>
      </c>
    </row>
    <row r="50" spans="1:15" s="55" customFormat="1" x14ac:dyDescent="0.25">
      <c r="A50" s="43" t="s">
        <v>31</v>
      </c>
      <c r="B50" s="264" t="s">
        <v>200</v>
      </c>
      <c r="C50" s="265" t="s">
        <v>200</v>
      </c>
      <c r="D50" s="265"/>
      <c r="E50" s="264" t="s">
        <v>200</v>
      </c>
      <c r="F50" s="265" t="s">
        <v>200</v>
      </c>
      <c r="G50" s="265"/>
      <c r="H50" s="266" t="s">
        <v>200</v>
      </c>
      <c r="I50" s="265" t="s">
        <v>200</v>
      </c>
      <c r="J50" s="267"/>
      <c r="K50" s="268" t="s">
        <v>200</v>
      </c>
      <c r="L50" s="266" t="s">
        <v>200</v>
      </c>
      <c r="M50" s="265" t="s">
        <v>200</v>
      </c>
      <c r="N50" s="267"/>
      <c r="O50" s="268" t="s">
        <v>200</v>
      </c>
    </row>
    <row r="51" spans="1:15" s="55" customFormat="1" x14ac:dyDescent="0.25">
      <c r="A51" s="43" t="s">
        <v>32</v>
      </c>
      <c r="B51" s="264" t="s">
        <v>200</v>
      </c>
      <c r="C51" s="265" t="s">
        <v>200</v>
      </c>
      <c r="D51" s="265"/>
      <c r="E51" s="264" t="s">
        <v>200</v>
      </c>
      <c r="F51" s="265" t="s">
        <v>200</v>
      </c>
      <c r="G51" s="265"/>
      <c r="H51" s="266" t="s">
        <v>200</v>
      </c>
      <c r="I51" s="265" t="s">
        <v>200</v>
      </c>
      <c r="J51" s="267"/>
      <c r="K51" s="268" t="s">
        <v>200</v>
      </c>
      <c r="L51" s="266" t="s">
        <v>200</v>
      </c>
      <c r="M51" s="265" t="s">
        <v>200</v>
      </c>
      <c r="N51" s="267"/>
      <c r="O51" s="268" t="s">
        <v>200</v>
      </c>
    </row>
    <row r="52" spans="1:15" s="55" customFormat="1" x14ac:dyDescent="0.25">
      <c r="A52" s="43" t="s">
        <v>33</v>
      </c>
      <c r="B52" s="264" t="s">
        <v>200</v>
      </c>
      <c r="C52" s="265" t="s">
        <v>200</v>
      </c>
      <c r="D52" s="265"/>
      <c r="E52" s="264" t="s">
        <v>200</v>
      </c>
      <c r="F52" s="265" t="s">
        <v>200</v>
      </c>
      <c r="G52" s="265"/>
      <c r="H52" s="266" t="s">
        <v>200</v>
      </c>
      <c r="I52" s="265" t="s">
        <v>200</v>
      </c>
      <c r="J52" s="267"/>
      <c r="K52" s="268" t="s">
        <v>200</v>
      </c>
      <c r="L52" s="266" t="s">
        <v>200</v>
      </c>
      <c r="M52" s="265" t="s">
        <v>200</v>
      </c>
      <c r="N52" s="267"/>
      <c r="O52" s="268" t="s">
        <v>200</v>
      </c>
    </row>
    <row r="53" spans="1:15" s="55" customFormat="1" x14ac:dyDescent="0.25">
      <c r="A53" s="43" t="s">
        <v>34</v>
      </c>
      <c r="B53" s="50">
        <v>19</v>
      </c>
      <c r="C53" s="45">
        <f>(B53/B$60)*100</f>
        <v>1.2995896032831737</v>
      </c>
      <c r="D53" s="45"/>
      <c r="E53" s="50">
        <v>20</v>
      </c>
      <c r="F53" s="45">
        <f>(E53/E$60)*100</f>
        <v>1.3449899125756557</v>
      </c>
      <c r="G53" s="45"/>
      <c r="H53" s="46">
        <v>65017</v>
      </c>
      <c r="I53" s="45">
        <f>(H53/H$60)*100</f>
        <v>1.8773666681874173</v>
      </c>
      <c r="J53" s="244"/>
      <c r="K53" s="239">
        <v>0</v>
      </c>
      <c r="L53" s="46">
        <v>238683</v>
      </c>
      <c r="M53" s="45">
        <f>(L53/L$60)*100</f>
        <v>1.5036415033101369</v>
      </c>
      <c r="N53" s="244"/>
      <c r="O53" s="239">
        <v>13154</v>
      </c>
    </row>
    <row r="54" spans="1:15" s="55" customFormat="1" x14ac:dyDescent="0.25">
      <c r="A54" s="38"/>
      <c r="B54" s="50"/>
      <c r="C54" s="45"/>
      <c r="D54" s="45"/>
      <c r="E54" s="50"/>
      <c r="F54" s="45"/>
      <c r="G54" s="45"/>
      <c r="H54" s="46"/>
      <c r="I54" s="45"/>
      <c r="J54" s="244"/>
      <c r="K54" s="240"/>
      <c r="L54" s="46"/>
      <c r="M54" s="45"/>
      <c r="N54" s="244"/>
      <c r="O54" s="240"/>
    </row>
    <row r="55" spans="1:15" s="55" customFormat="1" x14ac:dyDescent="0.25">
      <c r="A55" s="38" t="s">
        <v>7</v>
      </c>
      <c r="B55" s="39">
        <v>41</v>
      </c>
      <c r="C55" s="40">
        <f>(B55/B$60)*100</f>
        <v>2.8043775649794802</v>
      </c>
      <c r="D55" s="40"/>
      <c r="E55" s="39">
        <v>43</v>
      </c>
      <c r="F55" s="40">
        <f>(E55/E$60)*100</f>
        <v>2.8917283120376598</v>
      </c>
      <c r="G55" s="40"/>
      <c r="H55" s="49">
        <v>37555</v>
      </c>
      <c r="I55" s="40">
        <f>(H55/H$60)*100</f>
        <v>1.0844010831594575</v>
      </c>
      <c r="J55" s="244"/>
      <c r="K55" s="241">
        <v>0</v>
      </c>
      <c r="L55" s="49">
        <v>523939</v>
      </c>
      <c r="M55" s="40">
        <f>(L55/L$60)*100</f>
        <v>3.3006809265964057</v>
      </c>
      <c r="N55" s="244"/>
      <c r="O55" s="241">
        <v>13138.63</v>
      </c>
    </row>
    <row r="56" spans="1:15" s="55" customFormat="1" x14ac:dyDescent="0.25">
      <c r="A56" s="43" t="s">
        <v>35</v>
      </c>
      <c r="B56" s="264" t="s">
        <v>200</v>
      </c>
      <c r="C56" s="265" t="s">
        <v>200</v>
      </c>
      <c r="D56" s="265"/>
      <c r="E56" s="264" t="s">
        <v>200</v>
      </c>
      <c r="F56" s="265" t="s">
        <v>200</v>
      </c>
      <c r="G56" s="265"/>
      <c r="H56" s="266" t="s">
        <v>200</v>
      </c>
      <c r="I56" s="265" t="s">
        <v>200</v>
      </c>
      <c r="J56" s="267"/>
      <c r="K56" s="268" t="s">
        <v>200</v>
      </c>
      <c r="L56" s="266" t="s">
        <v>200</v>
      </c>
      <c r="M56" s="265" t="s">
        <v>200</v>
      </c>
      <c r="N56" s="267"/>
      <c r="O56" s="268" t="s">
        <v>200</v>
      </c>
    </row>
    <row r="57" spans="1:15" s="55" customFormat="1" x14ac:dyDescent="0.25">
      <c r="A57" s="43" t="s">
        <v>36</v>
      </c>
      <c r="B57" s="264" t="s">
        <v>200</v>
      </c>
      <c r="C57" s="265" t="s">
        <v>200</v>
      </c>
      <c r="D57" s="265"/>
      <c r="E57" s="264" t="s">
        <v>200</v>
      </c>
      <c r="F57" s="265" t="s">
        <v>200</v>
      </c>
      <c r="G57" s="265"/>
      <c r="H57" s="266" t="s">
        <v>200</v>
      </c>
      <c r="I57" s="265" t="s">
        <v>200</v>
      </c>
      <c r="J57" s="267"/>
      <c r="K57" s="268" t="s">
        <v>200</v>
      </c>
      <c r="L57" s="266" t="s">
        <v>200</v>
      </c>
      <c r="M57" s="265" t="s">
        <v>200</v>
      </c>
      <c r="N57" s="267"/>
      <c r="O57" s="268" t="s">
        <v>200</v>
      </c>
    </row>
    <row r="58" spans="1:15" s="55" customFormat="1" x14ac:dyDescent="0.25">
      <c r="A58" s="43" t="s">
        <v>66</v>
      </c>
      <c r="B58" s="264">
        <v>26</v>
      </c>
      <c r="C58" s="45">
        <f>(B58/B$60)*100</f>
        <v>1.7783857729138166</v>
      </c>
      <c r="D58" s="265"/>
      <c r="E58" s="264">
        <v>26</v>
      </c>
      <c r="F58" s="45">
        <f>(E58/E$60)*100</f>
        <v>1.7484868863483525</v>
      </c>
      <c r="G58" s="265"/>
      <c r="H58" s="266">
        <v>12690</v>
      </c>
      <c r="I58" s="45">
        <f>(H58/H$60)*100</f>
        <v>0.36642390481409981</v>
      </c>
      <c r="J58" s="267"/>
      <c r="K58" s="268">
        <v>0</v>
      </c>
      <c r="L58" s="266">
        <v>333801</v>
      </c>
      <c r="M58" s="45">
        <f>(L58/L$60)*100</f>
        <v>2.1028604360026772</v>
      </c>
      <c r="N58" s="267"/>
      <c r="O58" s="268">
        <v>13241.09</v>
      </c>
    </row>
    <row r="59" spans="1:15" s="55" customFormat="1" x14ac:dyDescent="0.25">
      <c r="A59" s="38"/>
      <c r="B59" s="44"/>
      <c r="C59" s="57"/>
      <c r="D59" s="57"/>
      <c r="E59" s="44"/>
      <c r="F59" s="57"/>
      <c r="G59" s="57"/>
      <c r="H59" s="58"/>
      <c r="I59" s="57"/>
      <c r="J59" s="244"/>
      <c r="K59" s="47"/>
      <c r="L59" s="58"/>
      <c r="M59" s="57"/>
      <c r="N59" s="244"/>
      <c r="O59" s="47"/>
    </row>
    <row r="60" spans="1:15" s="55" customFormat="1" x14ac:dyDescent="0.25">
      <c r="A60" s="59" t="s">
        <v>0</v>
      </c>
      <c r="B60" s="60">
        <f>B13+B20+B22+B38+B44+B49+B55</f>
        <v>1462</v>
      </c>
      <c r="C60" s="61">
        <f>C13+C20+C22+C38+C44+C49+C55</f>
        <v>100</v>
      </c>
      <c r="D60" s="61" t="s">
        <v>11</v>
      </c>
      <c r="E60" s="60">
        <f>E13+E20+E22+E38+E44+E49+E55</f>
        <v>1487</v>
      </c>
      <c r="F60" s="61">
        <f>F13+F20+F22+F38+F44+F49+F55</f>
        <v>100</v>
      </c>
      <c r="G60" s="61" t="s">
        <v>11</v>
      </c>
      <c r="H60" s="62">
        <f>H13+H20+H22+H38+H44+H49+H55</f>
        <v>3463202</v>
      </c>
      <c r="I60" s="61">
        <f>I13+I20+I22+I38+I44+I49+I55</f>
        <v>100.00000000000001</v>
      </c>
      <c r="J60" s="290" t="s">
        <v>11</v>
      </c>
      <c r="K60" s="242">
        <v>0</v>
      </c>
      <c r="L60" s="62">
        <v>15873664</v>
      </c>
      <c r="M60" s="61">
        <f>M13+M20+M22+M38+M44+M49+M55</f>
        <v>99.999999999999986</v>
      </c>
      <c r="N60" s="290" t="s">
        <v>11</v>
      </c>
      <c r="O60" s="242">
        <v>12191.12</v>
      </c>
    </row>
    <row r="61" spans="1:15" x14ac:dyDescent="0.25">
      <c r="A61" s="288" t="s">
        <v>201</v>
      </c>
      <c r="L61" s="20"/>
      <c r="M61" s="20"/>
      <c r="N61" s="20"/>
      <c r="O61" s="20"/>
    </row>
    <row r="62" spans="1:15" x14ac:dyDescent="0.25">
      <c r="A62" s="80"/>
    </row>
    <row r="63" spans="1:15" x14ac:dyDescent="0.25">
      <c r="I63" s="65"/>
    </row>
  </sheetData>
  <mergeCells count="10">
    <mergeCell ref="A6:O6"/>
    <mergeCell ref="A1:O1"/>
    <mergeCell ref="A2:O2"/>
    <mergeCell ref="A4:O4"/>
    <mergeCell ref="A5:O5"/>
    <mergeCell ref="A7:O7"/>
    <mergeCell ref="L9:O9"/>
    <mergeCell ref="K9:K11"/>
    <mergeCell ref="L10:L11"/>
    <mergeCell ref="O10:O11"/>
  </mergeCells>
  <pageMargins left="0.7" right="0.7" top="0.75" bottom="0.75" header="0.3" footer="0.3"/>
  <pageSetup scale="66" orientation="portrait" horizontalDpi="4294967295" verticalDpi="4294967295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FFCCFF"/>
    <pageSetUpPr fitToPage="1"/>
  </sheetPr>
  <dimension ref="A1:L23"/>
  <sheetViews>
    <sheetView showGridLines="0" zoomScaleNormal="100" workbookViewId="0">
      <selection sqref="A1:L1"/>
    </sheetView>
  </sheetViews>
  <sheetFormatPr defaultRowHeight="15" x14ac:dyDescent="0.25"/>
  <cols>
    <col min="1" max="1" width="27.7109375" style="1" customWidth="1"/>
    <col min="2" max="2" width="12.42578125" style="1" customWidth="1"/>
    <col min="3" max="3" width="7.42578125" style="1" customWidth="1"/>
    <col min="4" max="4" width="2.28515625" style="1" customWidth="1"/>
    <col min="5" max="5" width="13.140625" style="1" customWidth="1"/>
    <col min="6" max="6" width="7.42578125" style="1" customWidth="1"/>
    <col min="7" max="7" width="2.28515625" style="1" customWidth="1"/>
    <col min="8" max="8" width="12.7109375" style="1" customWidth="1"/>
    <col min="9" max="9" width="14.5703125" style="1" customWidth="1"/>
    <col min="10" max="10" width="7.42578125" style="1" customWidth="1"/>
    <col min="11" max="11" width="2.28515625" style="1" customWidth="1"/>
    <col min="12" max="12" width="14.85546875" style="1" customWidth="1"/>
    <col min="13" max="16384" width="9.140625" style="1"/>
  </cols>
  <sheetData>
    <row r="1" spans="1:12" ht="18" x14ac:dyDescent="0.25">
      <c r="A1" s="342" t="s">
        <v>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</row>
    <row r="2" spans="1:12" ht="18" x14ac:dyDescent="0.25">
      <c r="A2" s="342" t="s">
        <v>207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spans="1:12" x14ac:dyDescent="0.25">
      <c r="A3" s="56"/>
      <c r="B3" s="56"/>
      <c r="C3" s="56"/>
      <c r="D3" s="56"/>
      <c r="E3" s="56"/>
      <c r="F3" s="56"/>
    </row>
    <row r="4" spans="1:12" ht="18" x14ac:dyDescent="0.25">
      <c r="A4" s="342" t="s">
        <v>171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</row>
    <row r="5" spans="1:12" ht="18" x14ac:dyDescent="0.25">
      <c r="A5" s="342" t="s">
        <v>111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</row>
    <row r="6" spans="1:12" ht="18" x14ac:dyDescent="0.25">
      <c r="A6" s="342" t="s">
        <v>180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</row>
    <row r="7" spans="1:12" ht="18" x14ac:dyDescent="0.25">
      <c r="A7" s="253"/>
      <c r="B7" s="253"/>
      <c r="C7" s="253"/>
      <c r="D7" s="253"/>
      <c r="E7" s="253"/>
      <c r="F7" s="253"/>
      <c r="G7" s="253"/>
      <c r="H7" s="253"/>
      <c r="I7" s="253"/>
      <c r="J7" s="253"/>
      <c r="K7" s="253"/>
      <c r="L7" s="253"/>
    </row>
    <row r="8" spans="1:12" ht="15.75" x14ac:dyDescent="0.25">
      <c r="A8" s="237"/>
      <c r="B8" s="237"/>
      <c r="C8" s="237"/>
      <c r="D8" s="237"/>
      <c r="E8" s="237"/>
      <c r="F8" s="237"/>
      <c r="G8" s="237"/>
      <c r="H8" s="237"/>
    </row>
    <row r="9" spans="1:12" ht="32.25" customHeight="1" x14ac:dyDescent="0.25">
      <c r="A9" s="14"/>
      <c r="B9" s="19"/>
      <c r="C9" s="207" t="s">
        <v>39</v>
      </c>
      <c r="D9" s="208"/>
      <c r="E9" s="205" t="s">
        <v>10</v>
      </c>
      <c r="F9" s="207" t="s">
        <v>39</v>
      </c>
      <c r="G9" s="243"/>
      <c r="H9" s="368" t="s">
        <v>154</v>
      </c>
      <c r="I9" s="363" t="s">
        <v>168</v>
      </c>
      <c r="J9" s="207" t="s">
        <v>39</v>
      </c>
      <c r="K9" s="243"/>
      <c r="L9" s="368" t="s">
        <v>169</v>
      </c>
    </row>
    <row r="10" spans="1:12" ht="16.5" customHeight="1" x14ac:dyDescent="0.25">
      <c r="A10" s="209" t="s">
        <v>159</v>
      </c>
      <c r="B10" s="7" t="s">
        <v>62</v>
      </c>
      <c r="C10" s="8" t="s">
        <v>9</v>
      </c>
      <c r="D10" s="77"/>
      <c r="E10" s="206" t="s">
        <v>64</v>
      </c>
      <c r="F10" s="8" t="s">
        <v>9</v>
      </c>
      <c r="G10" s="76"/>
      <c r="H10" s="369"/>
      <c r="I10" s="364"/>
      <c r="J10" s="8" t="s">
        <v>9</v>
      </c>
      <c r="K10" s="76"/>
      <c r="L10" s="369"/>
    </row>
    <row r="11" spans="1:12" ht="15.75" customHeight="1" x14ac:dyDescent="0.25">
      <c r="A11" s="9"/>
      <c r="B11" s="10"/>
      <c r="C11" s="11"/>
      <c r="D11" s="11"/>
      <c r="E11" s="10"/>
      <c r="F11" s="11"/>
      <c r="G11" s="20"/>
      <c r="H11" s="12"/>
      <c r="I11" s="10"/>
      <c r="J11" s="11"/>
      <c r="K11" s="20"/>
      <c r="L11" s="12"/>
    </row>
    <row r="12" spans="1:12" s="55" customFormat="1" x14ac:dyDescent="0.25">
      <c r="A12" s="38" t="s">
        <v>43</v>
      </c>
      <c r="B12" s="44">
        <v>197</v>
      </c>
      <c r="C12" s="45">
        <f t="shared" ref="C12:C18" si="0">(B12/B$20)*100</f>
        <v>13.248150638870209</v>
      </c>
      <c r="D12" s="244" t="s">
        <v>11</v>
      </c>
      <c r="E12" s="58">
        <v>62664</v>
      </c>
      <c r="F12" s="45">
        <f t="shared" ref="F12:F18" si="1">(E12/E$20)*100</f>
        <v>1.8094227195394785</v>
      </c>
      <c r="G12" s="244" t="s">
        <v>11</v>
      </c>
      <c r="H12" s="248">
        <v>0</v>
      </c>
      <c r="I12" s="58">
        <v>571782</v>
      </c>
      <c r="J12" s="45">
        <f t="shared" ref="J12:J18" si="2">(I12/I$20)*100</f>
        <v>3.6020795198890441</v>
      </c>
      <c r="K12" s="244" t="s">
        <v>11</v>
      </c>
      <c r="L12" s="248">
        <v>2624.01</v>
      </c>
    </row>
    <row r="13" spans="1:12" s="55" customFormat="1" x14ac:dyDescent="0.25">
      <c r="A13" s="38" t="s">
        <v>44</v>
      </c>
      <c r="B13" s="44">
        <v>192</v>
      </c>
      <c r="C13" s="45">
        <f t="shared" si="0"/>
        <v>12.911903160726295</v>
      </c>
      <c r="D13" s="244"/>
      <c r="E13" s="46">
        <v>143506</v>
      </c>
      <c r="F13" s="45">
        <f t="shared" si="1"/>
        <v>4.1437351077210582</v>
      </c>
      <c r="G13" s="244"/>
      <c r="H13" s="239">
        <v>0</v>
      </c>
      <c r="I13" s="46">
        <v>1453378</v>
      </c>
      <c r="J13" s="45">
        <f t="shared" si="2"/>
        <v>9.1559075459830837</v>
      </c>
      <c r="K13" s="244"/>
      <c r="L13" s="239">
        <v>7719.37</v>
      </c>
    </row>
    <row r="14" spans="1:12" s="55" customFormat="1" x14ac:dyDescent="0.25">
      <c r="A14" s="38" t="s">
        <v>45</v>
      </c>
      <c r="B14" s="44">
        <v>344</v>
      </c>
      <c r="C14" s="45">
        <f t="shared" si="0"/>
        <v>23.133826496301278</v>
      </c>
      <c r="D14" s="244"/>
      <c r="E14" s="46">
        <v>508848</v>
      </c>
      <c r="F14" s="45">
        <f t="shared" si="1"/>
        <v>14.692983722587524</v>
      </c>
      <c r="G14" s="244"/>
      <c r="H14" s="239">
        <v>0</v>
      </c>
      <c r="I14" s="46">
        <v>3831442</v>
      </c>
      <c r="J14" s="45">
        <f t="shared" si="2"/>
        <v>24.137099033972245</v>
      </c>
      <c r="K14" s="244"/>
      <c r="L14" s="239">
        <v>12315.55</v>
      </c>
    </row>
    <row r="15" spans="1:12" s="55" customFormat="1" x14ac:dyDescent="0.25">
      <c r="A15" s="38" t="s">
        <v>46</v>
      </c>
      <c r="B15" s="44">
        <v>255</v>
      </c>
      <c r="C15" s="45">
        <f t="shared" si="0"/>
        <v>17.148621385339609</v>
      </c>
      <c r="D15" s="244"/>
      <c r="E15" s="46">
        <v>374974</v>
      </c>
      <c r="F15" s="45">
        <f t="shared" si="1"/>
        <v>10.827372571757252</v>
      </c>
      <c r="G15" s="244"/>
      <c r="H15" s="239">
        <v>0</v>
      </c>
      <c r="I15" s="46">
        <v>3339017</v>
      </c>
      <c r="J15" s="45">
        <f t="shared" si="2"/>
        <v>21.034948200995057</v>
      </c>
      <c r="K15" s="244"/>
      <c r="L15" s="239">
        <v>14267.14</v>
      </c>
    </row>
    <row r="16" spans="1:12" s="55" customFormat="1" ht="14.45" customHeight="1" x14ac:dyDescent="0.25">
      <c r="A16" s="38" t="s">
        <v>47</v>
      </c>
      <c r="B16" s="44">
        <v>203</v>
      </c>
      <c r="C16" s="45">
        <f t="shared" si="0"/>
        <v>13.651647612642906</v>
      </c>
      <c r="D16" s="244"/>
      <c r="E16" s="46">
        <v>435143</v>
      </c>
      <c r="F16" s="45">
        <f t="shared" si="1"/>
        <v>12.564752177463411</v>
      </c>
      <c r="G16" s="244"/>
      <c r="H16" s="239">
        <v>0</v>
      </c>
      <c r="I16" s="46">
        <v>2894476</v>
      </c>
      <c r="J16" s="45">
        <f t="shared" si="2"/>
        <v>18.234454250764031</v>
      </c>
      <c r="K16" s="244"/>
      <c r="L16" s="239">
        <v>16067.81</v>
      </c>
    </row>
    <row r="17" spans="1:12" s="55" customFormat="1" x14ac:dyDescent="0.25">
      <c r="A17" s="38" t="s">
        <v>48</v>
      </c>
      <c r="B17" s="44">
        <v>168</v>
      </c>
      <c r="C17" s="45">
        <f t="shared" si="0"/>
        <v>11.297915265635508</v>
      </c>
      <c r="D17" s="244"/>
      <c r="E17" s="46">
        <v>412226</v>
      </c>
      <c r="F17" s="45">
        <f t="shared" si="1"/>
        <v>11.903023905031294</v>
      </c>
      <c r="G17" s="244"/>
      <c r="H17" s="239">
        <v>0</v>
      </c>
      <c r="I17" s="46">
        <v>2696572</v>
      </c>
      <c r="J17" s="45">
        <f t="shared" si="2"/>
        <v>16.987709957827001</v>
      </c>
      <c r="K17" s="244"/>
      <c r="L17" s="239">
        <v>18015.349999999999</v>
      </c>
    </row>
    <row r="18" spans="1:12" s="55" customFormat="1" x14ac:dyDescent="0.25">
      <c r="A18" s="38" t="s">
        <v>49</v>
      </c>
      <c r="B18" s="44">
        <v>128</v>
      </c>
      <c r="C18" s="45">
        <f t="shared" si="0"/>
        <v>8.6079354404841961</v>
      </c>
      <c r="D18" s="244"/>
      <c r="E18" s="46">
        <v>1525843</v>
      </c>
      <c r="F18" s="45">
        <f t="shared" si="1"/>
        <v>44.058709795899979</v>
      </c>
      <c r="G18" s="244"/>
      <c r="H18" s="239">
        <v>13206.23</v>
      </c>
      <c r="I18" s="46">
        <v>1086997</v>
      </c>
      <c r="J18" s="45">
        <f t="shared" si="2"/>
        <v>6.8478014905695366</v>
      </c>
      <c r="K18" s="244"/>
      <c r="L18" s="239">
        <v>7135.2</v>
      </c>
    </row>
    <row r="19" spans="1:12" s="55" customFormat="1" x14ac:dyDescent="0.25">
      <c r="A19" s="43"/>
      <c r="B19" s="246"/>
      <c r="C19" s="45"/>
      <c r="D19" s="244"/>
      <c r="E19" s="46"/>
      <c r="F19" s="45"/>
      <c r="G19" s="244"/>
      <c r="H19" s="239"/>
      <c r="I19" s="46"/>
      <c r="J19" s="45"/>
      <c r="K19" s="244"/>
      <c r="L19" s="239"/>
    </row>
    <row r="20" spans="1:12" s="55" customFormat="1" x14ac:dyDescent="0.25">
      <c r="A20" s="59" t="s">
        <v>0</v>
      </c>
      <c r="B20" s="250">
        <f>SUM(B12:B18)</f>
        <v>1487</v>
      </c>
      <c r="C20" s="251">
        <f>SUM(C12:C18)</f>
        <v>100</v>
      </c>
      <c r="D20" s="245" t="s">
        <v>11</v>
      </c>
      <c r="E20" s="62">
        <f>SUM(E12:E18)</f>
        <v>3463204</v>
      </c>
      <c r="F20" s="251">
        <f>SUM(F12:F18)</f>
        <v>100</v>
      </c>
      <c r="G20" s="245" t="s">
        <v>11</v>
      </c>
      <c r="H20" s="242">
        <v>0</v>
      </c>
      <c r="I20" s="62">
        <f>SUM(I12:I18)</f>
        <v>15873664</v>
      </c>
      <c r="J20" s="251">
        <f>SUM(J12:J18)</f>
        <v>100</v>
      </c>
      <c r="K20" s="245" t="s">
        <v>11</v>
      </c>
      <c r="L20" s="242">
        <v>12139.9</v>
      </c>
    </row>
    <row r="21" spans="1:12" x14ac:dyDescent="0.25">
      <c r="I21" s="20"/>
      <c r="J21" s="20"/>
      <c r="K21" s="20"/>
      <c r="L21" s="20"/>
    </row>
    <row r="22" spans="1:12" x14ac:dyDescent="0.25">
      <c r="A22" s="80"/>
    </row>
    <row r="23" spans="1:12" x14ac:dyDescent="0.25">
      <c r="F23" s="65"/>
    </row>
  </sheetData>
  <mergeCells count="8">
    <mergeCell ref="H9:H10"/>
    <mergeCell ref="I9:I10"/>
    <mergeCell ref="L9:L10"/>
    <mergeCell ref="A1:L1"/>
    <mergeCell ref="A2:L2"/>
    <mergeCell ref="A4:L4"/>
    <mergeCell ref="A5:L5"/>
    <mergeCell ref="A6:L6"/>
  </mergeCells>
  <pageMargins left="0.7" right="0.7" top="0.75" bottom="0.75" header="0.3" footer="0.3"/>
  <pageSetup scale="74" orientation="portrait" horizontalDpi="4294967295" verticalDpi="4294967295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FFCCFF"/>
    <pageSetUpPr fitToPage="1"/>
  </sheetPr>
  <dimension ref="A1:L42"/>
  <sheetViews>
    <sheetView showGridLines="0" zoomScaleNormal="100" workbookViewId="0">
      <selection sqref="A1:L1"/>
    </sheetView>
  </sheetViews>
  <sheetFormatPr defaultRowHeight="15" x14ac:dyDescent="0.25"/>
  <cols>
    <col min="1" max="1" width="23.140625" style="1" customWidth="1"/>
    <col min="2" max="2" width="12.42578125" style="1" customWidth="1"/>
    <col min="3" max="3" width="8.28515625" style="1" customWidth="1"/>
    <col min="4" max="4" width="2.28515625" style="1" customWidth="1"/>
    <col min="5" max="5" width="13.140625" style="1" customWidth="1"/>
    <col min="6" max="6" width="8.28515625" style="1" customWidth="1"/>
    <col min="7" max="7" width="2.28515625" style="1" customWidth="1"/>
    <col min="8" max="8" width="12.7109375" style="1" customWidth="1"/>
    <col min="9" max="9" width="14.5703125" style="1" customWidth="1"/>
    <col min="10" max="10" width="8.28515625" style="1" customWidth="1"/>
    <col min="11" max="11" width="2.28515625" style="1" customWidth="1"/>
    <col min="12" max="12" width="14.85546875" style="1" customWidth="1"/>
    <col min="13" max="16384" width="9.140625" style="1"/>
  </cols>
  <sheetData>
    <row r="1" spans="1:12" ht="18" x14ac:dyDescent="0.25">
      <c r="A1" s="342" t="s">
        <v>8</v>
      </c>
      <c r="B1" s="342"/>
      <c r="C1" s="342"/>
      <c r="D1" s="342"/>
      <c r="E1" s="342"/>
      <c r="F1" s="342"/>
      <c r="G1" s="342"/>
      <c r="H1" s="342"/>
      <c r="I1" s="342"/>
      <c r="J1" s="342"/>
      <c r="K1" s="342"/>
      <c r="L1" s="342"/>
    </row>
    <row r="2" spans="1:12" ht="18" x14ac:dyDescent="0.25">
      <c r="A2" s="342" t="s">
        <v>207</v>
      </c>
      <c r="B2" s="342"/>
      <c r="C2" s="342"/>
      <c r="D2" s="342"/>
      <c r="E2" s="342"/>
      <c r="F2" s="342"/>
      <c r="G2" s="342"/>
      <c r="H2" s="342"/>
      <c r="I2" s="342"/>
      <c r="J2" s="342"/>
      <c r="K2" s="342"/>
      <c r="L2" s="342"/>
    </row>
    <row r="3" spans="1:12" x14ac:dyDescent="0.25">
      <c r="A3" s="56"/>
      <c r="B3" s="56"/>
      <c r="C3" s="56"/>
      <c r="D3" s="56"/>
      <c r="E3" s="56"/>
      <c r="F3" s="56"/>
    </row>
    <row r="4" spans="1:12" ht="18" x14ac:dyDescent="0.25">
      <c r="A4" s="342" t="s">
        <v>173</v>
      </c>
      <c r="B4" s="342"/>
      <c r="C4" s="342"/>
      <c r="D4" s="342"/>
      <c r="E4" s="342"/>
      <c r="F4" s="342"/>
      <c r="G4" s="342"/>
      <c r="H4" s="342"/>
      <c r="I4" s="342"/>
      <c r="J4" s="342"/>
      <c r="K4" s="342"/>
      <c r="L4" s="342"/>
    </row>
    <row r="5" spans="1:12" ht="18" x14ac:dyDescent="0.25">
      <c r="A5" s="342" t="s">
        <v>81</v>
      </c>
      <c r="B5" s="342"/>
      <c r="C5" s="342"/>
      <c r="D5" s="342"/>
      <c r="E5" s="342"/>
      <c r="F5" s="342"/>
      <c r="G5" s="342"/>
      <c r="H5" s="342"/>
      <c r="I5" s="342"/>
      <c r="J5" s="342"/>
      <c r="K5" s="342"/>
      <c r="L5" s="342"/>
    </row>
    <row r="6" spans="1:12" ht="18" x14ac:dyDescent="0.25">
      <c r="A6" s="342" t="s">
        <v>180</v>
      </c>
      <c r="B6" s="342"/>
      <c r="C6" s="342"/>
      <c r="D6" s="342"/>
      <c r="E6" s="342"/>
      <c r="F6" s="342"/>
      <c r="G6" s="342"/>
      <c r="H6" s="342"/>
      <c r="I6" s="342"/>
      <c r="J6" s="342"/>
      <c r="K6" s="342"/>
      <c r="L6" s="342"/>
    </row>
    <row r="7" spans="1:12" ht="15.75" x14ac:dyDescent="0.25">
      <c r="A7" s="247"/>
      <c r="B7" s="247"/>
      <c r="C7" s="247"/>
      <c r="D7" s="247"/>
      <c r="E7" s="247"/>
      <c r="F7" s="247"/>
      <c r="G7" s="247"/>
      <c r="H7" s="247"/>
    </row>
    <row r="8" spans="1:12" ht="32.25" customHeight="1" x14ac:dyDescent="0.25">
      <c r="A8" s="14"/>
      <c r="B8" s="19"/>
      <c r="C8" s="207" t="s">
        <v>39</v>
      </c>
      <c r="D8" s="208"/>
      <c r="E8" s="205" t="s">
        <v>10</v>
      </c>
      <c r="F8" s="207" t="s">
        <v>39</v>
      </c>
      <c r="G8" s="243"/>
      <c r="H8" s="368" t="s">
        <v>154</v>
      </c>
      <c r="I8" s="363" t="s">
        <v>168</v>
      </c>
      <c r="J8" s="207" t="s">
        <v>39</v>
      </c>
      <c r="K8" s="243"/>
      <c r="L8" s="368" t="s">
        <v>169</v>
      </c>
    </row>
    <row r="9" spans="1:12" ht="15" customHeight="1" x14ac:dyDescent="0.25">
      <c r="A9" s="209" t="s">
        <v>79</v>
      </c>
      <c r="B9" s="7" t="s">
        <v>62</v>
      </c>
      <c r="C9" s="8" t="s">
        <v>9</v>
      </c>
      <c r="D9" s="77"/>
      <c r="E9" s="206" t="s">
        <v>64</v>
      </c>
      <c r="F9" s="8" t="s">
        <v>9</v>
      </c>
      <c r="G9" s="76"/>
      <c r="H9" s="369"/>
      <c r="I9" s="364"/>
      <c r="J9" s="8" t="s">
        <v>9</v>
      </c>
      <c r="K9" s="76"/>
      <c r="L9" s="369"/>
    </row>
    <row r="10" spans="1:12" ht="15.75" customHeight="1" x14ac:dyDescent="0.25">
      <c r="A10" s="9"/>
      <c r="B10" s="10"/>
      <c r="C10" s="11"/>
      <c r="D10" s="11"/>
      <c r="E10" s="10"/>
      <c r="F10" s="11"/>
      <c r="G10" s="20"/>
      <c r="H10" s="12"/>
      <c r="I10" s="10"/>
      <c r="J10" s="11"/>
      <c r="K10" s="20"/>
      <c r="L10" s="12"/>
    </row>
    <row r="11" spans="1:12" s="55" customFormat="1" x14ac:dyDescent="0.25">
      <c r="A11" s="38">
        <v>10001</v>
      </c>
      <c r="B11" s="44">
        <v>108</v>
      </c>
      <c r="C11" s="45">
        <f t="shared" ref="C11:C37" si="0">(B11/B$39)*100</f>
        <v>7.2629455279085402</v>
      </c>
      <c r="D11" s="244" t="s">
        <v>11</v>
      </c>
      <c r="E11" s="58">
        <v>294325</v>
      </c>
      <c r="F11" s="45">
        <f t="shared" ref="F11:F37" si="1">(E11/E$39)*100</f>
        <v>8.4986256957785091</v>
      </c>
      <c r="G11" s="244" t="s">
        <v>11</v>
      </c>
      <c r="H11" s="248">
        <v>0</v>
      </c>
      <c r="I11" s="58">
        <v>1103545</v>
      </c>
      <c r="J11" s="45">
        <f t="shared" ref="J11:J37" si="2">(I11/I$39)*100</f>
        <v>6.9520487579869696</v>
      </c>
      <c r="K11" s="244" t="s">
        <v>11</v>
      </c>
      <c r="L11" s="248">
        <v>12067.93</v>
      </c>
    </row>
    <row r="12" spans="1:12" s="55" customFormat="1" x14ac:dyDescent="0.25">
      <c r="A12" s="38">
        <v>10002</v>
      </c>
      <c r="B12" s="44">
        <v>14</v>
      </c>
      <c r="C12" s="45">
        <f t="shared" si="0"/>
        <v>0.94149293880295903</v>
      </c>
      <c r="D12" s="244"/>
      <c r="E12" s="46">
        <v>4217</v>
      </c>
      <c r="F12" s="45">
        <f t="shared" si="1"/>
        <v>0.12176575064672716</v>
      </c>
      <c r="G12" s="244"/>
      <c r="H12" s="239">
        <v>0</v>
      </c>
      <c r="I12" s="46">
        <v>116479</v>
      </c>
      <c r="J12" s="45">
        <f t="shared" si="2"/>
        <v>0.73378764552561448</v>
      </c>
      <c r="K12" s="244"/>
      <c r="L12" s="239">
        <v>8309.82</v>
      </c>
    </row>
    <row r="13" spans="1:12" s="55" customFormat="1" x14ac:dyDescent="0.25">
      <c r="A13" s="38">
        <v>10003</v>
      </c>
      <c r="B13" s="44">
        <v>49</v>
      </c>
      <c r="C13" s="45">
        <f t="shared" si="0"/>
        <v>3.2952252858103561</v>
      </c>
      <c r="D13" s="244"/>
      <c r="E13" s="46">
        <v>115621</v>
      </c>
      <c r="F13" s="45">
        <f t="shared" si="1"/>
        <v>3.3385529655027844</v>
      </c>
      <c r="G13" s="244"/>
      <c r="H13" s="239">
        <v>0</v>
      </c>
      <c r="I13" s="46">
        <v>544682</v>
      </c>
      <c r="J13" s="45">
        <f t="shared" si="2"/>
        <v>3.4313560585185554</v>
      </c>
      <c r="K13" s="244"/>
      <c r="L13" s="239">
        <v>12654.61</v>
      </c>
    </row>
    <row r="14" spans="1:12" s="55" customFormat="1" x14ac:dyDescent="0.25">
      <c r="A14" s="38">
        <v>10004</v>
      </c>
      <c r="B14" s="44">
        <v>28</v>
      </c>
      <c r="C14" s="45">
        <f t="shared" si="0"/>
        <v>1.8829858776059181</v>
      </c>
      <c r="D14" s="244"/>
      <c r="E14" s="46">
        <v>79413</v>
      </c>
      <c r="F14" s="45">
        <f t="shared" si="1"/>
        <v>2.2930480332246961</v>
      </c>
      <c r="G14" s="244"/>
      <c r="H14" s="239">
        <v>109.95</v>
      </c>
      <c r="I14" s="46">
        <v>284067</v>
      </c>
      <c r="J14" s="45">
        <f t="shared" si="2"/>
        <v>1.7895488036600997</v>
      </c>
      <c r="K14" s="244"/>
      <c r="L14" s="239">
        <v>10920.51</v>
      </c>
    </row>
    <row r="15" spans="1:12" s="55" customFormat="1" x14ac:dyDescent="0.25">
      <c r="A15" s="38">
        <v>10005</v>
      </c>
      <c r="B15" s="44">
        <v>23</v>
      </c>
      <c r="C15" s="45">
        <f t="shared" si="0"/>
        <v>1.5467383994620041</v>
      </c>
      <c r="D15" s="244"/>
      <c r="E15" s="46">
        <v>125031</v>
      </c>
      <c r="F15" s="45">
        <f t="shared" si="1"/>
        <v>3.6102664380154006</v>
      </c>
      <c r="G15" s="244"/>
      <c r="H15" s="239">
        <v>3355.31</v>
      </c>
      <c r="I15" s="46">
        <v>223218</v>
      </c>
      <c r="J15" s="45">
        <f t="shared" si="2"/>
        <v>1.406215804213091</v>
      </c>
      <c r="K15" s="244"/>
      <c r="L15" s="239">
        <v>10588.41</v>
      </c>
    </row>
    <row r="16" spans="1:12" s="55" customFormat="1" x14ac:dyDescent="0.25">
      <c r="A16" s="38">
        <v>10006</v>
      </c>
      <c r="B16" s="44">
        <v>25</v>
      </c>
      <c r="C16" s="45">
        <f t="shared" si="0"/>
        <v>1.6812373907195695</v>
      </c>
      <c r="D16" s="244"/>
      <c r="E16" s="46">
        <v>76346</v>
      </c>
      <c r="F16" s="45">
        <f t="shared" si="1"/>
        <v>2.2044884986661208</v>
      </c>
      <c r="G16" s="244"/>
      <c r="H16" s="239">
        <v>0</v>
      </c>
      <c r="I16" s="46">
        <v>239754</v>
      </c>
      <c r="J16" s="45">
        <f t="shared" si="2"/>
        <v>1.5103883375144722</v>
      </c>
      <c r="K16" s="244"/>
      <c r="L16" s="239">
        <v>10762.89</v>
      </c>
    </row>
    <row r="17" spans="1:12" s="55" customFormat="1" x14ac:dyDescent="0.25">
      <c r="A17" s="38">
        <v>10010</v>
      </c>
      <c r="B17" s="44">
        <v>56</v>
      </c>
      <c r="C17" s="45">
        <f t="shared" si="0"/>
        <v>3.7659717552118361</v>
      </c>
      <c r="D17" s="244"/>
      <c r="E17" s="46">
        <v>106670</v>
      </c>
      <c r="F17" s="45">
        <f t="shared" si="1"/>
        <v>3.0800931044549169</v>
      </c>
      <c r="G17" s="244"/>
      <c r="H17" s="239">
        <v>0</v>
      </c>
      <c r="I17" s="46">
        <v>604484</v>
      </c>
      <c r="J17" s="45">
        <f t="shared" si="2"/>
        <v>3.808093228117563</v>
      </c>
      <c r="K17" s="244"/>
      <c r="L17" s="239">
        <v>11589.13</v>
      </c>
    </row>
    <row r="18" spans="1:12" s="55" customFormat="1" x14ac:dyDescent="0.25">
      <c r="A18" s="38">
        <v>10011</v>
      </c>
      <c r="B18" s="44">
        <v>55</v>
      </c>
      <c r="C18" s="45">
        <f t="shared" si="0"/>
        <v>3.6987222595830529</v>
      </c>
      <c r="D18" s="244"/>
      <c r="E18" s="46">
        <v>87830</v>
      </c>
      <c r="F18" s="45">
        <f t="shared" si="1"/>
        <v>2.5360886600194559</v>
      </c>
      <c r="G18" s="244"/>
      <c r="H18" s="239">
        <v>0</v>
      </c>
      <c r="I18" s="46">
        <v>666178</v>
      </c>
      <c r="J18" s="45">
        <f t="shared" si="2"/>
        <v>4.1967495095335883</v>
      </c>
      <c r="K18" s="244"/>
      <c r="L18" s="239">
        <v>12933.57</v>
      </c>
    </row>
    <row r="19" spans="1:12" s="55" customFormat="1" x14ac:dyDescent="0.25">
      <c r="A19" s="38">
        <v>10012</v>
      </c>
      <c r="B19" s="44">
        <v>59</v>
      </c>
      <c r="C19" s="45">
        <f t="shared" si="0"/>
        <v>3.9677202420981841</v>
      </c>
      <c r="D19" s="244"/>
      <c r="E19" s="46">
        <v>109370</v>
      </c>
      <c r="F19" s="45">
        <f t="shared" si="1"/>
        <v>3.1580555248357953</v>
      </c>
      <c r="G19" s="244"/>
      <c r="H19" s="239">
        <v>0</v>
      </c>
      <c r="I19" s="46">
        <v>610575</v>
      </c>
      <c r="J19" s="45">
        <f t="shared" si="2"/>
        <v>3.8464649564883122</v>
      </c>
      <c r="K19" s="244"/>
      <c r="L19" s="239">
        <v>11700</v>
      </c>
    </row>
    <row r="20" spans="1:12" s="55" customFormat="1" x14ac:dyDescent="0.25">
      <c r="A20" s="38">
        <v>10013</v>
      </c>
      <c r="B20" s="44">
        <v>69</v>
      </c>
      <c r="C20" s="45">
        <f t="shared" si="0"/>
        <v>4.640215198386012</v>
      </c>
      <c r="D20" s="244"/>
      <c r="E20" s="46">
        <v>151175</v>
      </c>
      <c r="F20" s="45">
        <f t="shared" si="1"/>
        <v>4.3651736670663928</v>
      </c>
      <c r="G20" s="244"/>
      <c r="H20" s="239">
        <v>0</v>
      </c>
      <c r="I20" s="46">
        <v>734619</v>
      </c>
      <c r="J20" s="45">
        <f t="shared" si="2"/>
        <v>4.6279101500560742</v>
      </c>
      <c r="K20" s="244"/>
      <c r="L20" s="239">
        <v>12395.59</v>
      </c>
    </row>
    <row r="21" spans="1:12" s="55" customFormat="1" x14ac:dyDescent="0.25">
      <c r="A21" s="38">
        <v>10014</v>
      </c>
      <c r="B21" s="44">
        <v>24</v>
      </c>
      <c r="C21" s="45">
        <f t="shared" si="0"/>
        <v>1.6139878950907869</v>
      </c>
      <c r="D21" s="244"/>
      <c r="E21" s="46">
        <v>44550</v>
      </c>
      <c r="F21" s="45">
        <f t="shared" si="1"/>
        <v>1.2863799362844901</v>
      </c>
      <c r="G21" s="244"/>
      <c r="H21" s="239">
        <v>0</v>
      </c>
      <c r="I21" s="46">
        <v>242042</v>
      </c>
      <c r="J21" s="45">
        <f t="shared" si="2"/>
        <v>1.5248021471536568</v>
      </c>
      <c r="K21" s="244"/>
      <c r="L21" s="239">
        <v>12200.81</v>
      </c>
    </row>
    <row r="22" spans="1:12" s="55" customFormat="1" x14ac:dyDescent="0.25">
      <c r="A22" s="38">
        <v>10016</v>
      </c>
      <c r="B22" s="44">
        <v>87</v>
      </c>
      <c r="C22" s="45">
        <f t="shared" si="0"/>
        <v>5.8507061197041024</v>
      </c>
      <c r="D22" s="244"/>
      <c r="E22" s="46">
        <v>187136</v>
      </c>
      <c r="F22" s="45">
        <f t="shared" si="1"/>
        <v>5.4035464816281555</v>
      </c>
      <c r="G22" s="244"/>
      <c r="H22" s="239">
        <v>0</v>
      </c>
      <c r="I22" s="46">
        <v>986613</v>
      </c>
      <c r="J22" s="45">
        <f t="shared" si="2"/>
        <v>6.215407329346605</v>
      </c>
      <c r="K22" s="244"/>
      <c r="L22" s="239">
        <v>12073.46</v>
      </c>
    </row>
    <row r="23" spans="1:12" s="55" customFormat="1" x14ac:dyDescent="0.25">
      <c r="A23" s="38">
        <v>10017</v>
      </c>
      <c r="B23" s="44">
        <v>129</v>
      </c>
      <c r="C23" s="45">
        <f t="shared" si="0"/>
        <v>8.6751849361129789</v>
      </c>
      <c r="D23" s="244"/>
      <c r="E23" s="46">
        <v>342211</v>
      </c>
      <c r="F23" s="45">
        <f t="shared" si="1"/>
        <v>9.8813325336891502</v>
      </c>
      <c r="G23" s="244"/>
      <c r="H23" s="239">
        <v>0</v>
      </c>
      <c r="I23" s="46">
        <v>1318001</v>
      </c>
      <c r="J23" s="45">
        <f t="shared" si="2"/>
        <v>8.3030662230136372</v>
      </c>
      <c r="K23" s="244"/>
      <c r="L23" s="239">
        <v>11450.75</v>
      </c>
    </row>
    <row r="24" spans="1:12" s="55" customFormat="1" x14ac:dyDescent="0.25">
      <c r="A24" s="38">
        <v>10018</v>
      </c>
      <c r="B24" s="44">
        <v>96</v>
      </c>
      <c r="C24" s="45">
        <f t="shared" si="0"/>
        <v>6.4559515803631475</v>
      </c>
      <c r="D24" s="244"/>
      <c r="E24" s="46">
        <v>319326</v>
      </c>
      <c r="F24" s="45">
        <f t="shared" si="1"/>
        <v>9.220528833534928</v>
      </c>
      <c r="G24" s="244"/>
      <c r="H24" s="239">
        <v>139.94</v>
      </c>
      <c r="I24" s="46">
        <v>878934</v>
      </c>
      <c r="J24" s="45">
        <f t="shared" si="2"/>
        <v>5.5370574132024704</v>
      </c>
      <c r="K24" s="244"/>
      <c r="L24" s="239">
        <v>9318.11</v>
      </c>
    </row>
    <row r="25" spans="1:12" s="55" customFormat="1" x14ac:dyDescent="0.25">
      <c r="A25" s="38">
        <v>10019</v>
      </c>
      <c r="B25" s="44">
        <v>115</v>
      </c>
      <c r="C25" s="45">
        <f t="shared" si="0"/>
        <v>7.7336919973100198</v>
      </c>
      <c r="D25" s="244"/>
      <c r="E25" s="46">
        <v>239016</v>
      </c>
      <c r="F25" s="45">
        <f t="shared" si="1"/>
        <v>6.9015799517614749</v>
      </c>
      <c r="G25" s="244"/>
      <c r="H25" s="239">
        <v>0</v>
      </c>
      <c r="I25" s="46">
        <v>1323425</v>
      </c>
      <c r="J25" s="45">
        <f t="shared" si="2"/>
        <v>8.33723602348695</v>
      </c>
      <c r="K25" s="244"/>
      <c r="L25" s="239">
        <v>12860.99</v>
      </c>
    </row>
    <row r="26" spans="1:12" s="55" customFormat="1" x14ac:dyDescent="0.25">
      <c r="A26" s="38">
        <v>10020</v>
      </c>
      <c r="B26" s="44">
        <v>14</v>
      </c>
      <c r="C26" s="45">
        <f t="shared" si="0"/>
        <v>0.94149293880295903</v>
      </c>
      <c r="D26" s="244"/>
      <c r="E26" s="46">
        <v>21557</v>
      </c>
      <c r="F26" s="45">
        <f t="shared" si="1"/>
        <v>0.62245773931503368</v>
      </c>
      <c r="G26" s="244"/>
      <c r="H26" s="239">
        <v>0</v>
      </c>
      <c r="I26" s="46">
        <v>147261</v>
      </c>
      <c r="J26" s="45">
        <f t="shared" si="2"/>
        <v>0.92770630300524159</v>
      </c>
      <c r="K26" s="244"/>
      <c r="L26" s="239">
        <v>10222.52</v>
      </c>
    </row>
    <row r="27" spans="1:12" s="55" customFormat="1" x14ac:dyDescent="0.25">
      <c r="A27" s="38">
        <v>10021</v>
      </c>
      <c r="B27" s="44">
        <v>21</v>
      </c>
      <c r="C27" s="45">
        <f t="shared" si="0"/>
        <v>1.4122394082044385</v>
      </c>
      <c r="D27" s="244"/>
      <c r="E27" s="46">
        <v>6857</v>
      </c>
      <c r="F27" s="45">
        <f t="shared" si="1"/>
        <v>0.19799567279691915</v>
      </c>
      <c r="G27" s="244"/>
      <c r="H27" s="239">
        <v>0</v>
      </c>
      <c r="I27" s="46">
        <v>229619</v>
      </c>
      <c r="J27" s="45">
        <f t="shared" si="2"/>
        <v>1.4465404525961425</v>
      </c>
      <c r="K27" s="244"/>
      <c r="L27" s="239">
        <v>13310.39</v>
      </c>
    </row>
    <row r="28" spans="1:12" s="55" customFormat="1" x14ac:dyDescent="0.25">
      <c r="A28" s="38">
        <v>10022</v>
      </c>
      <c r="B28" s="44">
        <v>177</v>
      </c>
      <c r="C28" s="45">
        <f t="shared" si="0"/>
        <v>11.903160726294553</v>
      </c>
      <c r="D28" s="244"/>
      <c r="E28" s="46">
        <v>598318</v>
      </c>
      <c r="F28" s="45">
        <f t="shared" si="1"/>
        <v>17.276414606461582</v>
      </c>
      <c r="G28" s="244"/>
      <c r="H28" s="239">
        <v>0</v>
      </c>
      <c r="I28" s="46">
        <v>1856199</v>
      </c>
      <c r="J28" s="45">
        <f t="shared" si="2"/>
        <v>11.693574754565203</v>
      </c>
      <c r="K28" s="244"/>
      <c r="L28" s="239">
        <v>12069.99</v>
      </c>
    </row>
    <row r="29" spans="1:12" s="55" customFormat="1" x14ac:dyDescent="0.25">
      <c r="A29" s="38">
        <v>10023</v>
      </c>
      <c r="B29" s="44">
        <v>22</v>
      </c>
      <c r="C29" s="45">
        <f t="shared" si="0"/>
        <v>1.4794889038332213</v>
      </c>
      <c r="D29" s="244"/>
      <c r="E29" s="46">
        <v>14651</v>
      </c>
      <c r="F29" s="45">
        <f t="shared" si="1"/>
        <v>0.42304719296305421</v>
      </c>
      <c r="G29" s="244"/>
      <c r="H29" s="239">
        <v>0</v>
      </c>
      <c r="I29" s="46">
        <v>294874</v>
      </c>
      <c r="J29" s="45">
        <f t="shared" si="2"/>
        <v>1.8576301151857422</v>
      </c>
      <c r="K29" s="244"/>
      <c r="L29" s="239">
        <v>13140.81</v>
      </c>
    </row>
    <row r="30" spans="1:12" s="55" customFormat="1" x14ac:dyDescent="0.25">
      <c r="A30" s="38">
        <v>10024</v>
      </c>
      <c r="B30" s="44">
        <v>15</v>
      </c>
      <c r="C30" s="45">
        <f t="shared" si="0"/>
        <v>1.0087424344317417</v>
      </c>
      <c r="D30" s="244"/>
      <c r="E30" s="46">
        <v>32853</v>
      </c>
      <c r="F30" s="45">
        <f t="shared" si="1"/>
        <v>0.94862940621221892</v>
      </c>
      <c r="G30" s="244"/>
      <c r="H30" s="239">
        <v>0</v>
      </c>
      <c r="I30" s="46">
        <v>141768</v>
      </c>
      <c r="J30" s="45">
        <f t="shared" si="2"/>
        <v>0.89310182033564256</v>
      </c>
      <c r="K30" s="244"/>
      <c r="L30" s="239">
        <v>7142.63</v>
      </c>
    </row>
    <row r="31" spans="1:12" s="55" customFormat="1" x14ac:dyDescent="0.25">
      <c r="A31" s="38">
        <v>10028</v>
      </c>
      <c r="B31" s="44">
        <v>23</v>
      </c>
      <c r="C31" s="45">
        <f t="shared" si="0"/>
        <v>1.5467383994620041</v>
      </c>
      <c r="D31" s="244"/>
      <c r="E31" s="46">
        <v>27839</v>
      </c>
      <c r="F31" s="45">
        <f t="shared" si="1"/>
        <v>0.80385030406787705</v>
      </c>
      <c r="G31" s="244"/>
      <c r="H31" s="239">
        <v>0</v>
      </c>
      <c r="I31" s="46">
        <v>285510</v>
      </c>
      <c r="J31" s="45">
        <f t="shared" si="2"/>
        <v>1.7986393313302675</v>
      </c>
      <c r="K31" s="244"/>
      <c r="L31" s="239">
        <v>13390.07</v>
      </c>
    </row>
    <row r="32" spans="1:12" s="55" customFormat="1" x14ac:dyDescent="0.25">
      <c r="A32" s="38">
        <v>10036</v>
      </c>
      <c r="B32" s="44">
        <v>70</v>
      </c>
      <c r="C32" s="45">
        <f t="shared" si="0"/>
        <v>4.7074646940147948</v>
      </c>
      <c r="D32" s="244"/>
      <c r="E32" s="46">
        <v>157917</v>
      </c>
      <c r="F32" s="45">
        <f t="shared" si="1"/>
        <v>4.5598487182544964</v>
      </c>
      <c r="G32" s="244"/>
      <c r="H32" s="239">
        <v>0</v>
      </c>
      <c r="I32" s="46">
        <v>705588</v>
      </c>
      <c r="J32" s="45">
        <f t="shared" si="2"/>
        <v>4.4450223407749663</v>
      </c>
      <c r="K32" s="244"/>
      <c r="L32" s="239">
        <v>11858.93</v>
      </c>
    </row>
    <row r="33" spans="1:12" s="55" customFormat="1" x14ac:dyDescent="0.25">
      <c r="A33" s="38">
        <v>10038</v>
      </c>
      <c r="B33" s="44">
        <v>19</v>
      </c>
      <c r="C33" s="45">
        <f t="shared" si="0"/>
        <v>1.2777404169468729</v>
      </c>
      <c r="D33" s="244"/>
      <c r="E33" s="46">
        <v>52647</v>
      </c>
      <c r="F33" s="45">
        <f t="shared" si="1"/>
        <v>1.5201805725155904</v>
      </c>
      <c r="G33" s="244"/>
      <c r="H33" s="239">
        <v>561.24</v>
      </c>
      <c r="I33" s="46">
        <v>163242</v>
      </c>
      <c r="J33" s="45">
        <f t="shared" si="2"/>
        <v>1.0283824795104042</v>
      </c>
      <c r="K33" s="244"/>
      <c r="L33" s="239">
        <v>8653.57</v>
      </c>
    </row>
    <row r="34" spans="1:12" s="55" customFormat="1" x14ac:dyDescent="0.25">
      <c r="A34" s="38">
        <v>10065</v>
      </c>
      <c r="B34" s="44">
        <v>37</v>
      </c>
      <c r="C34" s="45">
        <f t="shared" si="0"/>
        <v>2.488231338264963</v>
      </c>
      <c r="D34" s="244"/>
      <c r="E34" s="46">
        <v>41794</v>
      </c>
      <c r="F34" s="45">
        <f t="shared" si="1"/>
        <v>1.2068005175549714</v>
      </c>
      <c r="G34" s="244"/>
      <c r="H34" s="239">
        <v>0</v>
      </c>
      <c r="I34" s="46">
        <v>444641</v>
      </c>
      <c r="J34" s="45">
        <f t="shared" si="2"/>
        <v>2.8011235715807552</v>
      </c>
      <c r="K34" s="244"/>
      <c r="L34" s="239">
        <v>12630.33</v>
      </c>
    </row>
    <row r="35" spans="1:12" s="55" customFormat="1" x14ac:dyDescent="0.25">
      <c r="A35" s="38">
        <v>10075</v>
      </c>
      <c r="B35" s="44">
        <v>20</v>
      </c>
      <c r="C35" s="45">
        <f t="shared" si="0"/>
        <v>1.3449899125756557</v>
      </c>
      <c r="D35" s="244"/>
      <c r="E35" s="46">
        <v>16168</v>
      </c>
      <c r="F35" s="45">
        <f t="shared" si="1"/>
        <v>0.46685052322890319</v>
      </c>
      <c r="G35" s="244"/>
      <c r="H35" s="239">
        <v>0</v>
      </c>
      <c r="I35" s="46">
        <v>205091</v>
      </c>
      <c r="J35" s="45">
        <f t="shared" si="2"/>
        <v>1.2920203814292173</v>
      </c>
      <c r="K35" s="244"/>
      <c r="L35" s="239">
        <v>12005.39</v>
      </c>
    </row>
    <row r="36" spans="1:12" s="55" customFormat="1" x14ac:dyDescent="0.25">
      <c r="A36" s="38">
        <v>10128</v>
      </c>
      <c r="B36" s="44">
        <v>18</v>
      </c>
      <c r="C36" s="45">
        <f t="shared" si="0"/>
        <v>1.2104909213180901</v>
      </c>
      <c r="D36" s="244"/>
      <c r="E36" s="46">
        <v>1017</v>
      </c>
      <c r="F36" s="45">
        <f t="shared" si="1"/>
        <v>2.936584501013078E-2</v>
      </c>
      <c r="G36" s="244"/>
      <c r="H36" s="239">
        <v>0</v>
      </c>
      <c r="I36" s="46">
        <v>247691</v>
      </c>
      <c r="J36" s="45">
        <f t="shared" si="2"/>
        <v>1.5603893895713821</v>
      </c>
      <c r="K36" s="244"/>
      <c r="L36" s="239">
        <v>13775.34</v>
      </c>
    </row>
    <row r="37" spans="1:12" s="55" customFormat="1" x14ac:dyDescent="0.25">
      <c r="A37" s="38" t="s">
        <v>164</v>
      </c>
      <c r="B37" s="44">
        <v>114</v>
      </c>
      <c r="C37" s="45">
        <f t="shared" si="0"/>
        <v>7.6664425016812379</v>
      </c>
      <c r="D37" s="244"/>
      <c r="E37" s="46">
        <v>209352</v>
      </c>
      <c r="F37" s="45">
        <f t="shared" si="1"/>
        <v>6.0450328265102256</v>
      </c>
      <c r="G37" s="244"/>
      <c r="H37" s="239">
        <v>0</v>
      </c>
      <c r="I37" s="46">
        <v>1275566</v>
      </c>
      <c r="J37" s="45">
        <f t="shared" si="2"/>
        <v>8.0357366722973769</v>
      </c>
      <c r="K37" s="244"/>
      <c r="L37" s="239">
        <v>12832.18</v>
      </c>
    </row>
    <row r="38" spans="1:12" s="55" customFormat="1" x14ac:dyDescent="0.25">
      <c r="A38" s="43"/>
      <c r="B38" s="246"/>
      <c r="C38" s="45"/>
      <c r="D38" s="244"/>
      <c r="E38" s="46"/>
      <c r="F38" s="45"/>
      <c r="G38" s="244"/>
      <c r="H38" s="239"/>
      <c r="I38" s="46"/>
      <c r="J38" s="45"/>
      <c r="K38" s="244"/>
      <c r="L38" s="239"/>
    </row>
    <row r="39" spans="1:12" s="55" customFormat="1" x14ac:dyDescent="0.25">
      <c r="A39" s="59" t="s">
        <v>0</v>
      </c>
      <c r="B39" s="250">
        <f>SUM(B11:B37)</f>
        <v>1487</v>
      </c>
      <c r="C39" s="286">
        <f>SUM(C11:C37)</f>
        <v>99.999999999999972</v>
      </c>
      <c r="D39" s="245" t="s">
        <v>11</v>
      </c>
      <c r="E39" s="62">
        <f>SUM(E11:E37)</f>
        <v>3463207</v>
      </c>
      <c r="F39" s="286">
        <f>SUM(F11:F37)</f>
        <v>100</v>
      </c>
      <c r="G39" s="245" t="s">
        <v>11</v>
      </c>
      <c r="H39" s="242">
        <v>0</v>
      </c>
      <c r="I39" s="62">
        <f>SUM(I11:I37)</f>
        <v>15873666</v>
      </c>
      <c r="J39" s="286">
        <f>SUM(J11:J37)</f>
        <v>100</v>
      </c>
      <c r="K39" s="245" t="s">
        <v>11</v>
      </c>
      <c r="L39" s="242">
        <v>12139.9</v>
      </c>
    </row>
    <row r="40" spans="1:12" x14ac:dyDescent="0.25">
      <c r="I40" s="20"/>
      <c r="J40" s="20"/>
      <c r="K40" s="20"/>
      <c r="L40" s="20"/>
    </row>
    <row r="41" spans="1:12" x14ac:dyDescent="0.25">
      <c r="A41" s="80"/>
    </row>
    <row r="42" spans="1:12" x14ac:dyDescent="0.25">
      <c r="F42" s="65"/>
    </row>
  </sheetData>
  <mergeCells count="8">
    <mergeCell ref="H8:H9"/>
    <mergeCell ref="I8:I9"/>
    <mergeCell ref="L8:L9"/>
    <mergeCell ref="A1:L1"/>
    <mergeCell ref="A2:L2"/>
    <mergeCell ref="A4:L4"/>
    <mergeCell ref="A5:L5"/>
    <mergeCell ref="A6:L6"/>
  </mergeCells>
  <pageMargins left="0.7" right="0.7" top="0.75" bottom="0.75" header="0.3" footer="0.3"/>
  <pageSetup scale="75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CCFF"/>
    <pageSetUpPr fitToPage="1"/>
  </sheetPr>
  <dimension ref="A1:K24"/>
  <sheetViews>
    <sheetView showGridLines="0" zoomScaleNormal="100" workbookViewId="0">
      <selection sqref="A1:K1"/>
    </sheetView>
  </sheetViews>
  <sheetFormatPr defaultRowHeight="12.75" x14ac:dyDescent="0.2"/>
  <cols>
    <col min="1" max="1" width="25.85546875" style="169" customWidth="1"/>
    <col min="2" max="2" width="12.7109375" style="143" customWidth="1"/>
    <col min="3" max="3" width="10.28515625" style="143" customWidth="1"/>
    <col min="4" max="4" width="2.5703125" style="143" customWidth="1"/>
    <col min="5" max="5" width="12.7109375" style="143" customWidth="1"/>
    <col min="6" max="6" width="10.42578125" style="143" customWidth="1"/>
    <col min="7" max="7" width="2.5703125" style="143" customWidth="1"/>
    <col min="8" max="8" width="15.7109375" style="143" customWidth="1"/>
    <col min="9" max="9" width="8.7109375" style="143" customWidth="1"/>
    <col min="10" max="10" width="2.5703125" style="143" customWidth="1"/>
    <col min="11" max="11" width="15.7109375" style="143" customWidth="1"/>
    <col min="12" max="16384" width="9.140625" style="143"/>
  </cols>
  <sheetData>
    <row r="1" spans="1:11" ht="18" x14ac:dyDescent="0.25">
      <c r="A1" s="336" t="s">
        <v>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</row>
    <row r="2" spans="1:11" ht="18" x14ac:dyDescent="0.25">
      <c r="A2" s="336" t="s">
        <v>207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</row>
    <row r="3" spans="1:11" ht="15" x14ac:dyDescent="0.25">
      <c r="A3" s="112"/>
      <c r="B3" s="112"/>
      <c r="C3" s="112"/>
      <c r="D3" s="112"/>
      <c r="E3" s="112"/>
      <c r="F3" s="112"/>
      <c r="G3" s="54"/>
      <c r="H3" s="54"/>
    </row>
    <row r="4" spans="1:11" ht="18" x14ac:dyDescent="0.25">
      <c r="A4" s="336" t="s">
        <v>37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</row>
    <row r="5" spans="1:11" ht="18" x14ac:dyDescent="0.25">
      <c r="A5" s="336" t="s">
        <v>99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</row>
    <row r="6" spans="1:11" ht="18" x14ac:dyDescent="0.25">
      <c r="A6" s="336" t="s">
        <v>98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</row>
    <row r="7" spans="1:11" ht="18" x14ac:dyDescent="0.25">
      <c r="A7" s="191"/>
      <c r="B7" s="191"/>
      <c r="C7" s="191"/>
      <c r="D7" s="191"/>
      <c r="E7" s="191"/>
      <c r="F7" s="191"/>
      <c r="G7" s="191"/>
      <c r="H7" s="191"/>
      <c r="I7" s="191"/>
      <c r="J7" s="191"/>
      <c r="K7" s="191"/>
    </row>
    <row r="8" spans="1:11" ht="28.5" customHeight="1" x14ac:dyDescent="0.25">
      <c r="A8" s="123"/>
      <c r="B8" s="19"/>
      <c r="C8" s="207" t="s">
        <v>39</v>
      </c>
      <c r="D8" s="208"/>
      <c r="E8" s="19"/>
      <c r="F8" s="207" t="s">
        <v>39</v>
      </c>
      <c r="G8" s="208"/>
      <c r="H8" s="205" t="s">
        <v>139</v>
      </c>
      <c r="I8" s="207" t="s">
        <v>39</v>
      </c>
      <c r="J8" s="208"/>
      <c r="K8" s="340" t="s">
        <v>110</v>
      </c>
    </row>
    <row r="9" spans="1:11" ht="15" customHeight="1" x14ac:dyDescent="0.25">
      <c r="A9" s="83" t="s">
        <v>190</v>
      </c>
      <c r="B9" s="7" t="s">
        <v>60</v>
      </c>
      <c r="C9" s="8" t="s">
        <v>9</v>
      </c>
      <c r="D9" s="77"/>
      <c r="E9" s="7" t="s">
        <v>62</v>
      </c>
      <c r="F9" s="8" t="s">
        <v>9</v>
      </c>
      <c r="G9" s="77"/>
      <c r="H9" s="7" t="s">
        <v>135</v>
      </c>
      <c r="I9" s="8" t="s">
        <v>9</v>
      </c>
      <c r="J9" s="8"/>
      <c r="K9" s="341"/>
    </row>
    <row r="10" spans="1:11" ht="15" x14ac:dyDescent="0.25">
      <c r="A10" s="29"/>
      <c r="E10" s="127"/>
      <c r="F10" s="141"/>
      <c r="G10" s="128"/>
      <c r="H10" s="141"/>
      <c r="I10" s="141"/>
      <c r="J10" s="128"/>
      <c r="K10" s="150"/>
    </row>
    <row r="11" spans="1:11" ht="19.5" customHeight="1" x14ac:dyDescent="0.25">
      <c r="A11" s="29" t="s">
        <v>91</v>
      </c>
      <c r="B11" s="296">
        <v>22</v>
      </c>
      <c r="C11" s="151">
        <f t="shared" ref="C11:C20" si="0">(B11/B$22)*100</f>
        <v>2.0128087831655992</v>
      </c>
      <c r="D11" s="152" t="s">
        <v>11</v>
      </c>
      <c r="E11" s="296">
        <v>44</v>
      </c>
      <c r="F11" s="151">
        <f t="shared" ref="F11:F20" si="1">(E11/E$22)*100</f>
        <v>0.93816631130063965</v>
      </c>
      <c r="G11" s="165" t="s">
        <v>11</v>
      </c>
      <c r="H11" s="293">
        <v>228695</v>
      </c>
      <c r="I11" s="151">
        <f t="shared" ref="I11:I20" si="2">(H11/H$22)*100</f>
        <v>4.9696349966887862E-2</v>
      </c>
      <c r="J11" s="153" t="s">
        <v>11</v>
      </c>
      <c r="K11" s="297">
        <v>11745.75</v>
      </c>
    </row>
    <row r="12" spans="1:11" ht="19.5" customHeight="1" x14ac:dyDescent="0.25">
      <c r="A12" s="29" t="s">
        <v>92</v>
      </c>
      <c r="B12" s="296">
        <v>12</v>
      </c>
      <c r="C12" s="151">
        <f t="shared" si="0"/>
        <v>1.0978956999085088</v>
      </c>
      <c r="D12" s="152"/>
      <c r="E12" s="296">
        <v>24</v>
      </c>
      <c r="F12" s="151">
        <f t="shared" si="1"/>
        <v>0.51172707889125801</v>
      </c>
      <c r="G12" s="165"/>
      <c r="H12" s="298">
        <v>134742</v>
      </c>
      <c r="I12" s="151">
        <f t="shared" si="2"/>
        <v>2.9279982453654013E-2</v>
      </c>
      <c r="J12" s="153"/>
      <c r="K12" s="299">
        <v>16017.39</v>
      </c>
    </row>
    <row r="13" spans="1:11" ht="19.5" customHeight="1" x14ac:dyDescent="0.25">
      <c r="A13" s="29" t="s">
        <v>93</v>
      </c>
      <c r="B13" s="296">
        <v>16</v>
      </c>
      <c r="C13" s="151">
        <f t="shared" si="0"/>
        <v>1.463860933211345</v>
      </c>
      <c r="D13" s="152"/>
      <c r="E13" s="296">
        <v>32</v>
      </c>
      <c r="F13" s="151">
        <f t="shared" si="1"/>
        <v>0.68230277185501065</v>
      </c>
      <c r="G13" s="165"/>
      <c r="H13" s="298">
        <v>237777</v>
      </c>
      <c r="I13" s="151">
        <f t="shared" si="2"/>
        <v>5.1669905359000831E-2</v>
      </c>
      <c r="J13" s="153"/>
      <c r="K13" s="299">
        <v>18496.8</v>
      </c>
    </row>
    <row r="14" spans="1:11" ht="19.5" customHeight="1" x14ac:dyDescent="0.25">
      <c r="A14" s="29" t="s">
        <v>59</v>
      </c>
      <c r="B14" s="296">
        <v>33</v>
      </c>
      <c r="C14" s="151">
        <f t="shared" si="0"/>
        <v>3.019213174748399</v>
      </c>
      <c r="D14" s="152"/>
      <c r="E14" s="296">
        <v>68</v>
      </c>
      <c r="F14" s="151">
        <f t="shared" si="1"/>
        <v>1.4498933901918978</v>
      </c>
      <c r="G14" s="165"/>
      <c r="H14" s="298">
        <v>648462</v>
      </c>
      <c r="I14" s="151">
        <f t="shared" si="2"/>
        <v>0.14091341958603396</v>
      </c>
      <c r="J14" s="153"/>
      <c r="K14" s="299">
        <v>22601.5</v>
      </c>
    </row>
    <row r="15" spans="1:11" ht="19.5" customHeight="1" x14ac:dyDescent="0.25">
      <c r="A15" s="29" t="s">
        <v>51</v>
      </c>
      <c r="B15" s="296">
        <v>17</v>
      </c>
      <c r="C15" s="151">
        <f t="shared" si="0"/>
        <v>1.555352241537054</v>
      </c>
      <c r="D15" s="152"/>
      <c r="E15" s="296">
        <v>34</v>
      </c>
      <c r="F15" s="151">
        <f t="shared" si="1"/>
        <v>0.72494669509594889</v>
      </c>
      <c r="G15" s="165"/>
      <c r="H15" s="298">
        <v>496837</v>
      </c>
      <c r="I15" s="151">
        <f t="shared" si="2"/>
        <v>0.10796469283761631</v>
      </c>
      <c r="J15" s="153"/>
      <c r="K15" s="299">
        <v>29650.31</v>
      </c>
    </row>
    <row r="16" spans="1:11" ht="19.5" customHeight="1" x14ac:dyDescent="0.25">
      <c r="A16" s="29" t="s">
        <v>94</v>
      </c>
      <c r="B16" s="296">
        <v>73</v>
      </c>
      <c r="C16" s="151">
        <f t="shared" si="0"/>
        <v>6.6788655077767611</v>
      </c>
      <c r="D16" s="152"/>
      <c r="E16" s="296">
        <v>157</v>
      </c>
      <c r="F16" s="151">
        <f t="shared" si="1"/>
        <v>3.3475479744136463</v>
      </c>
      <c r="G16" s="165"/>
      <c r="H16" s="298">
        <v>2230597</v>
      </c>
      <c r="I16" s="151">
        <f t="shared" si="2"/>
        <v>0.48471776447709902</v>
      </c>
      <c r="J16" s="153"/>
      <c r="K16" s="299">
        <v>33215.64</v>
      </c>
    </row>
    <row r="17" spans="1:11" ht="19.5" customHeight="1" x14ac:dyDescent="0.25">
      <c r="A17" s="29" t="s">
        <v>67</v>
      </c>
      <c r="B17" s="300">
        <v>132</v>
      </c>
      <c r="C17" s="151">
        <f t="shared" si="0"/>
        <v>12.076852698993596</v>
      </c>
      <c r="D17" s="152"/>
      <c r="E17" s="300">
        <v>306</v>
      </c>
      <c r="F17" s="151">
        <f t="shared" si="1"/>
        <v>6.5245202558635391</v>
      </c>
      <c r="G17" s="165"/>
      <c r="H17" s="298">
        <v>6059004</v>
      </c>
      <c r="I17" s="151">
        <f t="shared" si="2"/>
        <v>1.3166461148462949</v>
      </c>
      <c r="J17" s="153"/>
      <c r="K17" s="299">
        <v>46486.7</v>
      </c>
    </row>
    <row r="18" spans="1:11" ht="19.5" customHeight="1" x14ac:dyDescent="0.25">
      <c r="A18" s="29" t="s">
        <v>68</v>
      </c>
      <c r="B18" s="296">
        <v>100</v>
      </c>
      <c r="C18" s="151">
        <f t="shared" si="0"/>
        <v>9.149130832570906</v>
      </c>
      <c r="D18" s="152"/>
      <c r="E18" s="296">
        <v>318</v>
      </c>
      <c r="F18" s="151">
        <f t="shared" si="1"/>
        <v>6.7803837953091683</v>
      </c>
      <c r="G18" s="165"/>
      <c r="H18" s="298">
        <v>6636374</v>
      </c>
      <c r="I18" s="151">
        <f t="shared" si="2"/>
        <v>1.4421109548313495</v>
      </c>
      <c r="J18" s="153"/>
      <c r="K18" s="299">
        <v>67509.919999999998</v>
      </c>
    </row>
    <row r="19" spans="1:11" ht="19.5" customHeight="1" x14ac:dyDescent="0.25">
      <c r="A19" s="29" t="s">
        <v>95</v>
      </c>
      <c r="B19" s="300">
        <v>207</v>
      </c>
      <c r="C19" s="151">
        <f t="shared" si="0"/>
        <v>18.938700823421776</v>
      </c>
      <c r="D19" s="152"/>
      <c r="E19" s="300">
        <v>556</v>
      </c>
      <c r="F19" s="151">
        <f t="shared" si="1"/>
        <v>11.855010660980811</v>
      </c>
      <c r="G19" s="165"/>
      <c r="H19" s="298">
        <v>22595549</v>
      </c>
      <c r="I19" s="151">
        <f t="shared" si="2"/>
        <v>4.9101043345852036</v>
      </c>
      <c r="J19" s="153"/>
      <c r="K19" s="299">
        <v>107612.48</v>
      </c>
    </row>
    <row r="20" spans="1:11" ht="19.5" customHeight="1" x14ac:dyDescent="0.25">
      <c r="A20" s="29" t="s">
        <v>166</v>
      </c>
      <c r="B20" s="296">
        <v>481</v>
      </c>
      <c r="C20" s="151">
        <f t="shared" si="0"/>
        <v>44.007319304666062</v>
      </c>
      <c r="D20" s="152"/>
      <c r="E20" s="296">
        <v>3151</v>
      </c>
      <c r="F20" s="151">
        <f t="shared" si="1"/>
        <v>67.185501066098084</v>
      </c>
      <c r="G20" s="165"/>
      <c r="H20" s="298">
        <v>420916665</v>
      </c>
      <c r="I20" s="151">
        <f t="shared" si="2"/>
        <v>91.466896481056864</v>
      </c>
      <c r="J20" s="153"/>
      <c r="K20" s="299">
        <v>455223.31</v>
      </c>
    </row>
    <row r="21" spans="1:11" ht="15" x14ac:dyDescent="0.25">
      <c r="A21" s="29"/>
      <c r="B21" s="138"/>
      <c r="C21" s="155"/>
      <c r="D21" s="155"/>
      <c r="E21" s="138"/>
      <c r="F21" s="155"/>
      <c r="G21" s="167"/>
      <c r="H21" s="157"/>
      <c r="I21" s="155"/>
      <c r="J21" s="156"/>
      <c r="K21" s="171"/>
    </row>
    <row r="22" spans="1:11" ht="15" x14ac:dyDescent="0.25">
      <c r="A22" s="83" t="s">
        <v>0</v>
      </c>
      <c r="B22" s="159">
        <f>SUM(B11:B20)</f>
        <v>1093</v>
      </c>
      <c r="C22" s="160">
        <f>SUM(C11:C20)</f>
        <v>100</v>
      </c>
      <c r="D22" s="161" t="s">
        <v>11</v>
      </c>
      <c r="E22" s="159">
        <f>SUM(E11:E20)</f>
        <v>4690</v>
      </c>
      <c r="F22" s="160">
        <f>SUM(F11:F20)</f>
        <v>100</v>
      </c>
      <c r="G22" s="168" t="s">
        <v>11</v>
      </c>
      <c r="H22" s="163">
        <f>SUM(H11:H20)</f>
        <v>460184702</v>
      </c>
      <c r="I22" s="160">
        <f>SUM(I11:I20)</f>
        <v>100</v>
      </c>
      <c r="J22" s="162" t="s">
        <v>11</v>
      </c>
      <c r="K22" s="301">
        <v>119549.27</v>
      </c>
    </row>
    <row r="24" spans="1:11" x14ac:dyDescent="0.2">
      <c r="A24" s="289" t="s">
        <v>192</v>
      </c>
    </row>
  </sheetData>
  <mergeCells count="6">
    <mergeCell ref="K8:K9"/>
    <mergeCell ref="A1:K1"/>
    <mergeCell ref="A2:K2"/>
    <mergeCell ref="A4:K4"/>
    <mergeCell ref="A5:K5"/>
    <mergeCell ref="A6:K6"/>
  </mergeCells>
  <pageMargins left="0.7" right="0.7" top="0.75" bottom="0.75" header="0.3" footer="0.3"/>
  <pageSetup scale="77"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CCFF"/>
    <pageSetUpPr fitToPage="1"/>
  </sheetPr>
  <dimension ref="A1:P60"/>
  <sheetViews>
    <sheetView showGridLines="0" zoomScaleNormal="100" workbookViewId="0">
      <selection sqref="A1:H1"/>
    </sheetView>
  </sheetViews>
  <sheetFormatPr defaultRowHeight="15" x14ac:dyDescent="0.25"/>
  <cols>
    <col min="1" max="1" width="34" style="1" customWidth="1"/>
    <col min="2" max="2" width="14.140625" style="1" customWidth="1"/>
    <col min="3" max="3" width="7.42578125" style="1" customWidth="1"/>
    <col min="4" max="4" width="2.28515625" style="1" customWidth="1"/>
    <col min="5" max="5" width="14.5703125" style="1" customWidth="1"/>
    <col min="6" max="6" width="7.42578125" style="1" customWidth="1"/>
    <col min="7" max="7" width="2.28515625" style="1" customWidth="1"/>
    <col min="8" max="8" width="14.85546875" style="1" customWidth="1"/>
    <col min="9" max="16384" width="9.140625" style="1"/>
  </cols>
  <sheetData>
    <row r="1" spans="1:16" ht="18" x14ac:dyDescent="0.25">
      <c r="A1" s="342" t="s">
        <v>8</v>
      </c>
      <c r="B1" s="342"/>
      <c r="C1" s="342"/>
      <c r="D1" s="342"/>
      <c r="E1" s="342"/>
      <c r="F1" s="342"/>
      <c r="G1" s="342"/>
      <c r="H1" s="342"/>
    </row>
    <row r="2" spans="1:16" ht="18" x14ac:dyDescent="0.25">
      <c r="A2" s="342" t="s">
        <v>207</v>
      </c>
      <c r="B2" s="342"/>
      <c r="C2" s="342"/>
      <c r="D2" s="342"/>
      <c r="E2" s="342"/>
      <c r="F2" s="342"/>
      <c r="G2" s="342"/>
      <c r="H2" s="342"/>
    </row>
    <row r="3" spans="1:16" x14ac:dyDescent="0.25">
      <c r="A3" s="6"/>
      <c r="B3" s="6"/>
      <c r="C3" s="6"/>
      <c r="D3" s="6"/>
      <c r="E3" s="6"/>
      <c r="F3" s="6"/>
    </row>
    <row r="4" spans="1:16" ht="18" x14ac:dyDescent="0.25">
      <c r="A4" s="342" t="s">
        <v>69</v>
      </c>
      <c r="B4" s="342"/>
      <c r="C4" s="342"/>
      <c r="D4" s="342"/>
      <c r="E4" s="342"/>
      <c r="F4" s="342"/>
      <c r="G4" s="342"/>
      <c r="H4" s="342"/>
    </row>
    <row r="5" spans="1:16" ht="18" x14ac:dyDescent="0.25">
      <c r="A5" s="342" t="s">
        <v>61</v>
      </c>
      <c r="B5" s="342"/>
      <c r="C5" s="342"/>
      <c r="D5" s="342"/>
      <c r="E5" s="342"/>
      <c r="F5" s="342"/>
      <c r="G5" s="342"/>
      <c r="H5" s="342"/>
    </row>
    <row r="6" spans="1:16" ht="15.75" x14ac:dyDescent="0.25">
      <c r="A6" s="343"/>
      <c r="B6" s="343"/>
      <c r="C6" s="343"/>
      <c r="D6" s="343"/>
      <c r="E6" s="343"/>
      <c r="F6" s="343"/>
      <c r="G6" s="343"/>
      <c r="H6" s="343"/>
    </row>
    <row r="7" spans="1:16" ht="32.25" customHeight="1" x14ac:dyDescent="0.25">
      <c r="A7" s="14"/>
      <c r="B7" s="19"/>
      <c r="C7" s="207" t="s">
        <v>39</v>
      </c>
      <c r="D7" s="208"/>
      <c r="E7" s="205" t="s">
        <v>10</v>
      </c>
      <c r="F7" s="207" t="s">
        <v>39</v>
      </c>
      <c r="G7" s="15"/>
      <c r="H7" s="338" t="s">
        <v>110</v>
      </c>
    </row>
    <row r="8" spans="1:16" ht="15" customHeight="1" x14ac:dyDescent="0.25">
      <c r="A8" s="209" t="s">
        <v>63</v>
      </c>
      <c r="B8" s="7" t="s">
        <v>60</v>
      </c>
      <c r="C8" s="8" t="s">
        <v>9</v>
      </c>
      <c r="D8" s="77"/>
      <c r="E8" s="206" t="s">
        <v>64</v>
      </c>
      <c r="F8" s="8" t="s">
        <v>9</v>
      </c>
      <c r="G8" s="76"/>
      <c r="H8" s="339"/>
    </row>
    <row r="9" spans="1:16" ht="15.75" customHeight="1" x14ac:dyDescent="0.25">
      <c r="A9" s="9"/>
      <c r="B9" s="10"/>
      <c r="C9" s="11"/>
      <c r="D9" s="11"/>
      <c r="E9" s="10"/>
      <c r="F9" s="11"/>
      <c r="G9" s="12"/>
      <c r="H9" s="68"/>
    </row>
    <row r="10" spans="1:16" s="55" customFormat="1" x14ac:dyDescent="0.25">
      <c r="A10" s="38" t="s">
        <v>1</v>
      </c>
      <c r="B10" s="39">
        <f>SUM(B11:B15)</f>
        <v>1604</v>
      </c>
      <c r="C10" s="40">
        <f t="shared" ref="C10:C15" si="0">(B10/B$57)*100</f>
        <v>21.016771488469601</v>
      </c>
      <c r="D10" s="40" t="s">
        <v>11</v>
      </c>
      <c r="E10" s="41">
        <f>SUM(E11:E15)</f>
        <v>232352220</v>
      </c>
      <c r="F10" s="40">
        <f t="shared" ref="F10:F15" si="1">(E10/E$57)*100</f>
        <v>27.266550231531987</v>
      </c>
      <c r="G10" s="40" t="s">
        <v>11</v>
      </c>
      <c r="H10" s="73">
        <v>37970.03</v>
      </c>
    </row>
    <row r="11" spans="1:16" s="55" customFormat="1" x14ac:dyDescent="0.25">
      <c r="A11" s="43" t="s">
        <v>202</v>
      </c>
      <c r="B11" s="44">
        <v>152</v>
      </c>
      <c r="C11" s="45">
        <f t="shared" si="0"/>
        <v>1.9916142557651992</v>
      </c>
      <c r="D11" s="45"/>
      <c r="E11" s="46">
        <v>73290456</v>
      </c>
      <c r="F11" s="45">
        <f t="shared" si="1"/>
        <v>8.6006404415498388</v>
      </c>
      <c r="G11" s="47"/>
      <c r="H11" s="70">
        <v>79561.66</v>
      </c>
    </row>
    <row r="12" spans="1:16" s="55" customFormat="1" x14ac:dyDescent="0.25">
      <c r="A12" s="43" t="s">
        <v>203</v>
      </c>
      <c r="B12" s="44">
        <v>62</v>
      </c>
      <c r="C12" s="45">
        <f t="shared" si="0"/>
        <v>0.81236897274633113</v>
      </c>
      <c r="D12" s="45"/>
      <c r="E12" s="46">
        <v>5897412</v>
      </c>
      <c r="F12" s="45">
        <f t="shared" si="1"/>
        <v>0.69206173512798597</v>
      </c>
      <c r="G12" s="47"/>
      <c r="H12" s="70">
        <v>34404.129999999997</v>
      </c>
    </row>
    <row r="13" spans="1:16" s="55" customFormat="1" x14ac:dyDescent="0.25">
      <c r="A13" s="43" t="s">
        <v>12</v>
      </c>
      <c r="B13" s="44">
        <v>47</v>
      </c>
      <c r="C13" s="45">
        <f t="shared" si="0"/>
        <v>0.61582809224318658</v>
      </c>
      <c r="D13" s="45"/>
      <c r="E13" s="46">
        <v>2596300</v>
      </c>
      <c r="F13" s="45">
        <f t="shared" si="1"/>
        <v>0.30467599735490586</v>
      </c>
      <c r="G13" s="47"/>
      <c r="H13" s="70">
        <v>33793.03</v>
      </c>
      <c r="I13" s="54"/>
      <c r="J13" s="54"/>
      <c r="K13" s="54"/>
      <c r="L13" s="54"/>
      <c r="M13" s="54"/>
      <c r="N13" s="54"/>
      <c r="O13" s="54"/>
      <c r="P13" s="54"/>
    </row>
    <row r="14" spans="1:16" s="55" customFormat="1" x14ac:dyDescent="0.25">
      <c r="A14" s="43" t="s">
        <v>13</v>
      </c>
      <c r="B14" s="44">
        <v>140</v>
      </c>
      <c r="C14" s="45">
        <f t="shared" si="0"/>
        <v>1.8343815513626835</v>
      </c>
      <c r="D14" s="45"/>
      <c r="E14" s="46">
        <v>18848618</v>
      </c>
      <c r="F14" s="45">
        <f t="shared" si="1"/>
        <v>2.2118867187580906</v>
      </c>
      <c r="G14" s="47"/>
      <c r="H14" s="70">
        <v>59681.9</v>
      </c>
      <c r="I14" s="54"/>
      <c r="J14" s="54"/>
      <c r="K14" s="54"/>
      <c r="L14" s="54"/>
      <c r="M14" s="54"/>
      <c r="N14" s="54"/>
      <c r="O14" s="54"/>
      <c r="P14" s="54"/>
    </row>
    <row r="15" spans="1:16" s="55" customFormat="1" ht="14.45" customHeight="1" x14ac:dyDescent="0.25">
      <c r="A15" s="43" t="s">
        <v>14</v>
      </c>
      <c r="B15" s="44">
        <v>1203</v>
      </c>
      <c r="C15" s="45">
        <f t="shared" si="0"/>
        <v>15.762578616352203</v>
      </c>
      <c r="D15" s="45"/>
      <c r="E15" s="46">
        <v>131719434</v>
      </c>
      <c r="F15" s="45">
        <f t="shared" si="1"/>
        <v>15.457285338741169</v>
      </c>
      <c r="G15" s="47"/>
      <c r="H15" s="70">
        <v>33703.06</v>
      </c>
      <c r="I15" s="54"/>
      <c r="J15" s="54"/>
      <c r="K15" s="54"/>
      <c r="L15" s="54"/>
      <c r="M15" s="54"/>
      <c r="N15" s="54"/>
      <c r="O15" s="54"/>
      <c r="P15" s="54"/>
    </row>
    <row r="16" spans="1:16" s="55" customFormat="1" x14ac:dyDescent="0.25">
      <c r="A16" s="38"/>
      <c r="B16" s="44"/>
      <c r="C16" s="45"/>
      <c r="D16" s="45"/>
      <c r="E16" s="46"/>
      <c r="F16" s="48"/>
      <c r="G16" s="47"/>
      <c r="H16" s="71"/>
      <c r="I16" s="54"/>
      <c r="J16" s="54"/>
      <c r="K16" s="54"/>
      <c r="L16" s="54"/>
      <c r="M16" s="54"/>
      <c r="N16" s="54"/>
      <c r="O16" s="54"/>
      <c r="P16" s="54"/>
    </row>
    <row r="17" spans="1:16" s="55" customFormat="1" x14ac:dyDescent="0.25">
      <c r="A17" s="38" t="s">
        <v>2</v>
      </c>
      <c r="B17" s="39">
        <v>326</v>
      </c>
      <c r="C17" s="40">
        <f>(B17/B$57)*100</f>
        <v>4.2714884696016773</v>
      </c>
      <c r="D17" s="40"/>
      <c r="E17" s="49">
        <v>38234121</v>
      </c>
      <c r="F17" s="40">
        <f>(E17/E$57)*100</f>
        <v>4.4867769320429653</v>
      </c>
      <c r="G17" s="47"/>
      <c r="H17" s="72">
        <v>32074.73</v>
      </c>
      <c r="I17" s="54"/>
      <c r="J17" s="54"/>
      <c r="K17" s="54"/>
      <c r="L17" s="54"/>
      <c r="M17" s="54"/>
      <c r="N17" s="54"/>
      <c r="O17" s="54"/>
      <c r="P17" s="54"/>
    </row>
    <row r="18" spans="1:16" s="55" customFormat="1" x14ac:dyDescent="0.25">
      <c r="A18" s="38"/>
      <c r="B18" s="50"/>
      <c r="C18" s="45"/>
      <c r="D18" s="45"/>
      <c r="E18" s="46"/>
      <c r="F18" s="48"/>
      <c r="G18" s="47"/>
      <c r="H18" s="71"/>
      <c r="I18" s="54"/>
      <c r="J18" s="54"/>
      <c r="K18" s="54"/>
      <c r="L18" s="54"/>
      <c r="M18" s="54"/>
      <c r="N18" s="54"/>
      <c r="O18" s="54"/>
      <c r="P18" s="54"/>
    </row>
    <row r="19" spans="1:16" s="55" customFormat="1" x14ac:dyDescent="0.25">
      <c r="A19" s="38" t="s">
        <v>3</v>
      </c>
      <c r="B19" s="39">
        <f>SUM(B20:B33)</f>
        <v>3310</v>
      </c>
      <c r="C19" s="40">
        <f t="shared" ref="C19:C33" si="2">(B19/B$57)*100</f>
        <v>43.370020964360592</v>
      </c>
      <c r="D19" s="40"/>
      <c r="E19" s="49">
        <f>SUM(E20:E33)</f>
        <v>260195865</v>
      </c>
      <c r="F19" s="40">
        <f t="shared" ref="F19:F33" si="3">(E19/E$57)*100</f>
        <v>30.534004035164443</v>
      </c>
      <c r="G19" s="47"/>
      <c r="H19" s="72">
        <v>25146.65</v>
      </c>
      <c r="I19" s="54"/>
      <c r="J19" s="54"/>
      <c r="K19" s="54"/>
      <c r="L19" s="54"/>
      <c r="M19" s="54"/>
      <c r="N19" s="54"/>
      <c r="O19" s="54"/>
      <c r="P19" s="54"/>
    </row>
    <row r="20" spans="1:16" s="55" customFormat="1" ht="14.45" customHeight="1" x14ac:dyDescent="0.25">
      <c r="A20" s="43" t="s">
        <v>15</v>
      </c>
      <c r="B20" s="64">
        <v>569</v>
      </c>
      <c r="C20" s="45">
        <f t="shared" si="2"/>
        <v>7.4554507337526204</v>
      </c>
      <c r="D20" s="179"/>
      <c r="E20" s="46">
        <v>90329008</v>
      </c>
      <c r="F20" s="45">
        <f t="shared" si="3"/>
        <v>10.600115781103597</v>
      </c>
      <c r="G20" s="47"/>
      <c r="H20" s="70">
        <v>37533.129999999997</v>
      </c>
      <c r="I20" s="54"/>
      <c r="J20" s="54"/>
      <c r="K20" s="54"/>
      <c r="L20" s="54"/>
      <c r="M20" s="54"/>
      <c r="N20" s="54"/>
      <c r="O20" s="54"/>
      <c r="P20" s="54"/>
    </row>
    <row r="21" spans="1:16" s="55" customFormat="1" ht="14.45" customHeight="1" x14ac:dyDescent="0.25">
      <c r="A21" s="43" t="s">
        <v>16</v>
      </c>
      <c r="B21" s="64">
        <v>102</v>
      </c>
      <c r="C21" s="45">
        <f t="shared" si="2"/>
        <v>1.3364779874213837</v>
      </c>
      <c r="D21" s="179"/>
      <c r="E21" s="46">
        <v>18582713</v>
      </c>
      <c r="F21" s="45">
        <f t="shared" si="3"/>
        <v>2.1806827473076975</v>
      </c>
      <c r="G21" s="47"/>
      <c r="H21" s="70">
        <v>23672.45</v>
      </c>
      <c r="I21" s="54"/>
      <c r="J21" s="54"/>
      <c r="K21" s="54"/>
      <c r="L21" s="54"/>
      <c r="M21" s="54"/>
      <c r="N21" s="54"/>
      <c r="O21" s="54"/>
      <c r="P21" s="54"/>
    </row>
    <row r="22" spans="1:16" s="55" customFormat="1" ht="14.45" customHeight="1" x14ac:dyDescent="0.25">
      <c r="A22" s="43" t="s">
        <v>17</v>
      </c>
      <c r="B22" s="64">
        <v>54</v>
      </c>
      <c r="C22" s="45">
        <f t="shared" si="2"/>
        <v>0.70754716981132082</v>
      </c>
      <c r="D22" s="179"/>
      <c r="E22" s="46">
        <v>3147513</v>
      </c>
      <c r="F22" s="45">
        <f t="shared" si="3"/>
        <v>0.36936088374322373</v>
      </c>
      <c r="G22" s="47"/>
      <c r="H22" s="70">
        <v>28169.11</v>
      </c>
      <c r="I22" s="54"/>
      <c r="J22" s="54"/>
      <c r="K22" s="54"/>
      <c r="L22" s="54"/>
      <c r="M22" s="54"/>
      <c r="N22" s="54"/>
      <c r="O22" s="54"/>
      <c r="P22" s="54"/>
    </row>
    <row r="23" spans="1:16" s="55" customFormat="1" x14ac:dyDescent="0.25">
      <c r="A23" s="43" t="s">
        <v>112</v>
      </c>
      <c r="B23" s="66">
        <v>1263</v>
      </c>
      <c r="C23" s="45">
        <f t="shared" si="2"/>
        <v>16.54874213836478</v>
      </c>
      <c r="D23" s="179"/>
      <c r="E23" s="46">
        <v>88666662</v>
      </c>
      <c r="F23" s="45">
        <f t="shared" si="3"/>
        <v>10.405039354843559</v>
      </c>
      <c r="G23" s="47"/>
      <c r="H23" s="70">
        <v>27537.51</v>
      </c>
      <c r="I23" s="54"/>
      <c r="J23" s="54"/>
      <c r="K23" s="54"/>
      <c r="L23" s="54"/>
      <c r="M23" s="54"/>
      <c r="N23" s="54"/>
      <c r="O23" s="54"/>
      <c r="P23" s="54"/>
    </row>
    <row r="24" spans="1:16" s="54" customFormat="1" x14ac:dyDescent="0.25">
      <c r="A24" s="236" t="s">
        <v>65</v>
      </c>
      <c r="B24" s="66">
        <v>20</v>
      </c>
      <c r="C24" s="263">
        <f t="shared" si="2"/>
        <v>0.26205450733752622</v>
      </c>
      <c r="D24" s="279"/>
      <c r="E24" s="308">
        <v>1483380</v>
      </c>
      <c r="F24" s="263">
        <f t="shared" si="3"/>
        <v>0.17407475290078969</v>
      </c>
      <c r="G24" s="280"/>
      <c r="H24" s="70">
        <v>41460.94</v>
      </c>
    </row>
    <row r="25" spans="1:16" s="55" customFormat="1" x14ac:dyDescent="0.25">
      <c r="A25" s="43" t="s">
        <v>18</v>
      </c>
      <c r="B25" s="64">
        <v>78</v>
      </c>
      <c r="C25" s="45">
        <f t="shared" si="2"/>
        <v>1.0220125786163521</v>
      </c>
      <c r="D25" s="179"/>
      <c r="E25" s="46">
        <v>3538996</v>
      </c>
      <c r="F25" s="45">
        <f t="shared" si="3"/>
        <v>0.41530144279745118</v>
      </c>
      <c r="G25" s="47"/>
      <c r="H25" s="70">
        <v>25671.81</v>
      </c>
      <c r="I25" s="54"/>
      <c r="J25" s="54"/>
    </row>
    <row r="26" spans="1:16" s="55" customFormat="1" x14ac:dyDescent="0.25">
      <c r="A26" s="43" t="s">
        <v>19</v>
      </c>
      <c r="B26" s="66">
        <v>411</v>
      </c>
      <c r="C26" s="45">
        <f t="shared" si="2"/>
        <v>5.385220125786164</v>
      </c>
      <c r="D26" s="179"/>
      <c r="E26" s="46">
        <v>12156590</v>
      </c>
      <c r="F26" s="45">
        <f t="shared" si="3"/>
        <v>1.4265767371585236</v>
      </c>
      <c r="G26" s="47"/>
      <c r="H26" s="70">
        <v>9725.61</v>
      </c>
      <c r="I26" s="54"/>
      <c r="J26" s="54"/>
    </row>
    <row r="27" spans="1:16" s="55" customFormat="1" ht="15.75" customHeight="1" x14ac:dyDescent="0.25">
      <c r="A27" s="43" t="s">
        <v>20</v>
      </c>
      <c r="B27" s="64">
        <v>97</v>
      </c>
      <c r="C27" s="45">
        <f t="shared" si="2"/>
        <v>1.270964360587002</v>
      </c>
      <c r="D27" s="179"/>
      <c r="E27" s="46">
        <v>7005408</v>
      </c>
      <c r="F27" s="45">
        <f t="shared" si="3"/>
        <v>0.82208514781729247</v>
      </c>
      <c r="G27" s="47"/>
      <c r="H27" s="70">
        <v>25051</v>
      </c>
      <c r="I27" s="54"/>
      <c r="J27" s="54"/>
    </row>
    <row r="28" spans="1:16" s="55" customFormat="1" x14ac:dyDescent="0.25">
      <c r="A28" s="43" t="s">
        <v>40</v>
      </c>
      <c r="B28" s="64">
        <v>170</v>
      </c>
      <c r="C28" s="45">
        <f t="shared" si="2"/>
        <v>2.2274633123689727</v>
      </c>
      <c r="D28" s="179"/>
      <c r="E28" s="46">
        <v>10833510</v>
      </c>
      <c r="F28" s="45">
        <f t="shared" si="3"/>
        <v>1.2713132011340547</v>
      </c>
      <c r="G28" s="47"/>
      <c r="H28" s="70">
        <v>26714.05</v>
      </c>
      <c r="I28" s="54"/>
      <c r="J28" s="54"/>
    </row>
    <row r="29" spans="1:16" s="55" customFormat="1" x14ac:dyDescent="0.25">
      <c r="A29" s="43" t="s">
        <v>21</v>
      </c>
      <c r="B29" s="64">
        <v>73</v>
      </c>
      <c r="C29" s="45">
        <f t="shared" si="2"/>
        <v>0.95649895178197064</v>
      </c>
      <c r="D29" s="179"/>
      <c r="E29" s="46">
        <v>4746710</v>
      </c>
      <c r="F29" s="45">
        <f t="shared" si="3"/>
        <v>0.55702677017467361</v>
      </c>
      <c r="G29" s="47"/>
      <c r="H29" s="70">
        <v>31244.07</v>
      </c>
      <c r="I29" s="54"/>
      <c r="J29" s="54"/>
    </row>
    <row r="30" spans="1:16" s="55" customFormat="1" ht="14.45" customHeight="1" x14ac:dyDescent="0.25">
      <c r="A30" s="43" t="s">
        <v>22</v>
      </c>
      <c r="B30" s="64">
        <v>135</v>
      </c>
      <c r="C30" s="45">
        <f t="shared" si="2"/>
        <v>1.7688679245283019</v>
      </c>
      <c r="D30" s="179"/>
      <c r="E30" s="46">
        <v>5455176</v>
      </c>
      <c r="F30" s="45">
        <f t="shared" si="3"/>
        <v>0.64016530776356584</v>
      </c>
      <c r="G30" s="47"/>
      <c r="H30" s="70">
        <v>15619.23</v>
      </c>
      <c r="I30" s="54"/>
      <c r="J30" s="54"/>
    </row>
    <row r="31" spans="1:16" s="55" customFormat="1" x14ac:dyDescent="0.25">
      <c r="A31" s="43" t="s">
        <v>23</v>
      </c>
      <c r="B31" s="64">
        <v>288</v>
      </c>
      <c r="C31" s="45">
        <f t="shared" si="2"/>
        <v>3.7735849056603774</v>
      </c>
      <c r="D31" s="179"/>
      <c r="E31" s="46">
        <v>7547359</v>
      </c>
      <c r="F31" s="45">
        <f t="shared" si="3"/>
        <v>0.88568313781940633</v>
      </c>
      <c r="G31" s="47"/>
      <c r="H31" s="70">
        <v>16535.04</v>
      </c>
      <c r="I31" s="54"/>
      <c r="J31" s="54"/>
    </row>
    <row r="32" spans="1:16" s="55" customFormat="1" x14ac:dyDescent="0.25">
      <c r="A32" s="43" t="s">
        <v>41</v>
      </c>
      <c r="B32" s="64">
        <v>30</v>
      </c>
      <c r="C32" s="45">
        <f t="shared" si="2"/>
        <v>0.39308176100628933</v>
      </c>
      <c r="D32" s="179"/>
      <c r="E32" s="46">
        <v>2860911</v>
      </c>
      <c r="F32" s="45">
        <f t="shared" si="3"/>
        <v>0.33572811780942918</v>
      </c>
      <c r="G32" s="47"/>
      <c r="H32" s="70">
        <v>38753.410000000003</v>
      </c>
      <c r="I32" s="54"/>
      <c r="J32" s="54"/>
      <c r="K32" s="54"/>
      <c r="L32" s="54"/>
      <c r="M32" s="54"/>
    </row>
    <row r="33" spans="1:8" s="55" customFormat="1" x14ac:dyDescent="0.25">
      <c r="A33" s="43" t="s">
        <v>42</v>
      </c>
      <c r="B33" s="64">
        <v>20</v>
      </c>
      <c r="C33" s="45">
        <f t="shared" si="2"/>
        <v>0.26205450733752622</v>
      </c>
      <c r="D33" s="179"/>
      <c r="E33" s="46">
        <v>3841929</v>
      </c>
      <c r="F33" s="45">
        <f t="shared" si="3"/>
        <v>0.45085065279117825</v>
      </c>
      <c r="G33" s="47"/>
      <c r="H33" s="70">
        <v>47352.05</v>
      </c>
    </row>
    <row r="34" spans="1:8" s="55" customFormat="1" x14ac:dyDescent="0.25">
      <c r="A34" s="38"/>
      <c r="B34" s="44"/>
      <c r="C34" s="45"/>
      <c r="D34" s="45"/>
      <c r="E34" s="46"/>
      <c r="F34" s="48"/>
      <c r="G34" s="47"/>
      <c r="H34" s="71"/>
    </row>
    <row r="35" spans="1:8" s="55" customFormat="1" x14ac:dyDescent="0.25">
      <c r="A35" s="38" t="s">
        <v>4</v>
      </c>
      <c r="B35" s="39">
        <f>SUM(B36:B39)</f>
        <v>525</v>
      </c>
      <c r="C35" s="40">
        <f>(B35/B$57)*100</f>
        <v>6.8789308176100628</v>
      </c>
      <c r="D35" s="40"/>
      <c r="E35" s="49">
        <f>SUM(E36:E39)</f>
        <v>94931814</v>
      </c>
      <c r="F35" s="40">
        <f>(E35/E$57)*100</f>
        <v>11.140255406216699</v>
      </c>
      <c r="G35" s="47"/>
      <c r="H35" s="72">
        <v>38019.56</v>
      </c>
    </row>
    <row r="36" spans="1:8" s="55" customFormat="1" x14ac:dyDescent="0.25">
      <c r="A36" s="43" t="s">
        <v>24</v>
      </c>
      <c r="B36" s="50">
        <v>118</v>
      </c>
      <c r="C36" s="45">
        <f>(B36/B$57)*100</f>
        <v>1.5461215932914047</v>
      </c>
      <c r="D36" s="45"/>
      <c r="E36" s="46">
        <v>33646949</v>
      </c>
      <c r="F36" s="45">
        <f>(E36/E$57)*100</f>
        <v>3.9484719579881573</v>
      </c>
      <c r="G36" s="47"/>
      <c r="H36" s="70">
        <v>73226.210000000006</v>
      </c>
    </row>
    <row r="37" spans="1:8" s="55" customFormat="1" x14ac:dyDescent="0.25">
      <c r="A37" s="43" t="s">
        <v>25</v>
      </c>
      <c r="B37" s="50">
        <v>184</v>
      </c>
      <c r="C37" s="45">
        <f>(B37/B$57)*100</f>
        <v>2.4109014675052411</v>
      </c>
      <c r="D37" s="45"/>
      <c r="E37" s="46">
        <v>34132025</v>
      </c>
      <c r="F37" s="45">
        <f>(E37/E$57)*100</f>
        <v>4.005395662526511</v>
      </c>
      <c r="G37" s="47"/>
      <c r="H37" s="70">
        <v>33760.69</v>
      </c>
    </row>
    <row r="38" spans="1:8" s="55" customFormat="1" x14ac:dyDescent="0.25">
      <c r="A38" s="43" t="s">
        <v>26</v>
      </c>
      <c r="B38" s="50">
        <v>79</v>
      </c>
      <c r="C38" s="45">
        <f>(B38/B$57)*100</f>
        <v>1.0351153039832286</v>
      </c>
      <c r="D38" s="45"/>
      <c r="E38" s="46">
        <v>12162752</v>
      </c>
      <c r="F38" s="45">
        <f>(E38/E$57)*100</f>
        <v>1.4272998483150545</v>
      </c>
      <c r="G38" s="47"/>
      <c r="H38" s="70">
        <v>39486.410000000003</v>
      </c>
    </row>
    <row r="39" spans="1:8" s="55" customFormat="1" ht="14.45" customHeight="1" x14ac:dyDescent="0.25">
      <c r="A39" s="43" t="s">
        <v>27</v>
      </c>
      <c r="B39" s="50">
        <v>144</v>
      </c>
      <c r="C39" s="45">
        <f>(B39/B$57)*100</f>
        <v>1.8867924528301887</v>
      </c>
      <c r="D39" s="45"/>
      <c r="E39" s="46">
        <v>14990088</v>
      </c>
      <c r="F39" s="45">
        <f>(E39/E$57)*100</f>
        <v>1.7590879373869761</v>
      </c>
      <c r="G39" s="47"/>
      <c r="H39" s="70">
        <v>29529.55</v>
      </c>
    </row>
    <row r="40" spans="1:8" s="55" customFormat="1" x14ac:dyDescent="0.25">
      <c r="A40" s="38"/>
      <c r="B40" s="50"/>
      <c r="C40" s="45"/>
      <c r="D40" s="45"/>
      <c r="E40" s="46"/>
      <c r="F40" s="48"/>
      <c r="G40" s="47"/>
      <c r="H40" s="71"/>
    </row>
    <row r="41" spans="1:8" s="55" customFormat="1" x14ac:dyDescent="0.25">
      <c r="A41" s="38" t="s">
        <v>5</v>
      </c>
      <c r="B41" s="39">
        <f>SUM(B42:B44)</f>
        <v>1346</v>
      </c>
      <c r="C41" s="40">
        <f>(B41/B$57)*100</f>
        <v>17.636268343815516</v>
      </c>
      <c r="D41" s="40"/>
      <c r="E41" s="49">
        <f>SUM(E42:E44)</f>
        <v>183305155</v>
      </c>
      <c r="F41" s="40">
        <f>(E41/E$57)*100</f>
        <v>21.510873519978666</v>
      </c>
      <c r="G41" s="47"/>
      <c r="H41" s="72">
        <v>27720.91</v>
      </c>
    </row>
    <row r="42" spans="1:8" s="55" customFormat="1" x14ac:dyDescent="0.25">
      <c r="A42" s="43" t="s">
        <v>28</v>
      </c>
      <c r="B42" s="44">
        <v>270</v>
      </c>
      <c r="C42" s="45">
        <f>(B42/B$57)*100</f>
        <v>3.5377358490566038</v>
      </c>
      <c r="D42" s="45"/>
      <c r="E42" s="46">
        <v>15171780</v>
      </c>
      <c r="F42" s="45">
        <f>(E42/E$57)*100</f>
        <v>1.7804095070481893</v>
      </c>
      <c r="G42" s="47"/>
      <c r="H42" s="70">
        <v>19285.14</v>
      </c>
    </row>
    <row r="43" spans="1:8" s="55" customFormat="1" x14ac:dyDescent="0.25">
      <c r="A43" s="43" t="s">
        <v>29</v>
      </c>
      <c r="B43" s="44">
        <v>301</v>
      </c>
      <c r="C43" s="45">
        <f>(B43/B$57)*100</f>
        <v>3.9439203354297696</v>
      </c>
      <c r="D43" s="45"/>
      <c r="E43" s="46">
        <v>24575577</v>
      </c>
      <c r="F43" s="45">
        <f>(E43/E$57)*100</f>
        <v>2.8839457817075398</v>
      </c>
      <c r="G43" s="47"/>
      <c r="H43" s="70">
        <v>27350.97</v>
      </c>
    </row>
    <row r="44" spans="1:8" s="55" customFormat="1" x14ac:dyDescent="0.25">
      <c r="A44" s="43" t="s">
        <v>30</v>
      </c>
      <c r="B44" s="44">
        <v>775</v>
      </c>
      <c r="C44" s="45">
        <f>(B44/B$57)*100</f>
        <v>10.15461215932914</v>
      </c>
      <c r="D44" s="45"/>
      <c r="E44" s="46">
        <v>143557798</v>
      </c>
      <c r="F44" s="45">
        <f>(E44/E$57)*100</f>
        <v>16.846518231222937</v>
      </c>
      <c r="G44" s="47"/>
      <c r="H44" s="70">
        <v>32753.88</v>
      </c>
    </row>
    <row r="45" spans="1:8" s="55" customFormat="1" x14ac:dyDescent="0.25">
      <c r="A45" s="38"/>
      <c r="B45" s="44"/>
      <c r="C45" s="45"/>
      <c r="D45" s="45"/>
      <c r="E45" s="46"/>
      <c r="F45" s="48"/>
      <c r="G45" s="47"/>
      <c r="H45" s="72"/>
    </row>
    <row r="46" spans="1:8" s="55" customFormat="1" x14ac:dyDescent="0.25">
      <c r="A46" s="38" t="s">
        <v>6</v>
      </c>
      <c r="B46" s="39">
        <f>SUM(B47:B50)</f>
        <v>291</v>
      </c>
      <c r="C46" s="40">
        <f>(B46/B$57)*100</f>
        <v>3.8128930817610063</v>
      </c>
      <c r="D46" s="40"/>
      <c r="E46" s="49">
        <f>SUM(E47:E50)</f>
        <v>34095709</v>
      </c>
      <c r="F46" s="40">
        <f>(E46/E$57)*100</f>
        <v>4.001133977235928</v>
      </c>
      <c r="G46" s="47"/>
      <c r="H46" s="72">
        <v>32591.439999999999</v>
      </c>
    </row>
    <row r="47" spans="1:8" s="55" customFormat="1" x14ac:dyDescent="0.25">
      <c r="A47" s="43" t="s">
        <v>31</v>
      </c>
      <c r="B47" s="50">
        <v>113</v>
      </c>
      <c r="C47" s="45">
        <f>(B47/B$57)*100</f>
        <v>1.4806079664570231</v>
      </c>
      <c r="D47" s="45"/>
      <c r="E47" s="46">
        <v>7096210</v>
      </c>
      <c r="F47" s="45">
        <f>(E47/E$57)*100</f>
        <v>0.83274076924463902</v>
      </c>
      <c r="G47" s="47"/>
      <c r="H47" s="70">
        <v>30839.59</v>
      </c>
    </row>
    <row r="48" spans="1:8" s="55" customFormat="1" x14ac:dyDescent="0.25">
      <c r="A48" s="43" t="s">
        <v>32</v>
      </c>
      <c r="B48" s="50">
        <v>24</v>
      </c>
      <c r="C48" s="45">
        <f>(B48/B$57)*100</f>
        <v>0.31446540880503149</v>
      </c>
      <c r="D48" s="45"/>
      <c r="E48" s="46">
        <v>2282609</v>
      </c>
      <c r="F48" s="45">
        <f>(E48/E$57)*100</f>
        <v>0.26786433526413911</v>
      </c>
      <c r="G48" s="47"/>
      <c r="H48" s="70">
        <v>38141.83</v>
      </c>
    </row>
    <row r="49" spans="1:8" s="55" customFormat="1" x14ac:dyDescent="0.25">
      <c r="A49" s="43" t="s">
        <v>33</v>
      </c>
      <c r="B49" s="50">
        <v>14</v>
      </c>
      <c r="C49" s="45">
        <f>(B49/B$57)*100</f>
        <v>0.18343815513626835</v>
      </c>
      <c r="D49" s="45"/>
      <c r="E49" s="46">
        <v>401833</v>
      </c>
      <c r="F49" s="45">
        <f>(E49/E$57)*100</f>
        <v>4.7155132321039128E-2</v>
      </c>
      <c r="G49" s="47"/>
      <c r="H49" s="70">
        <v>28773.81</v>
      </c>
    </row>
    <row r="50" spans="1:8" s="55" customFormat="1" x14ac:dyDescent="0.25">
      <c r="A50" s="43" t="s">
        <v>34</v>
      </c>
      <c r="B50" s="50">
        <v>140</v>
      </c>
      <c r="C50" s="45">
        <f>(B50/B$57)*100</f>
        <v>1.8343815513626835</v>
      </c>
      <c r="D50" s="45"/>
      <c r="E50" s="46">
        <v>24315057</v>
      </c>
      <c r="F50" s="45">
        <f>(E50/E$57)*100</f>
        <v>2.8533737404061106</v>
      </c>
      <c r="G50" s="47"/>
      <c r="H50" s="70">
        <v>34370.71</v>
      </c>
    </row>
    <row r="51" spans="1:8" s="55" customFormat="1" x14ac:dyDescent="0.25">
      <c r="A51" s="38"/>
      <c r="B51" s="50"/>
      <c r="C51" s="45"/>
      <c r="D51" s="45"/>
      <c r="E51" s="46"/>
      <c r="F51" s="48"/>
      <c r="G51" s="47"/>
      <c r="H51" s="71"/>
    </row>
    <row r="52" spans="1:8" s="55" customFormat="1" x14ac:dyDescent="0.25">
      <c r="A52" s="38" t="s">
        <v>7</v>
      </c>
      <c r="B52" s="39">
        <f>SUM(B53:B55)</f>
        <v>230</v>
      </c>
      <c r="C52" s="40">
        <f>(B52/B$57)*100</f>
        <v>3.0136268343815513</v>
      </c>
      <c r="D52" s="40"/>
      <c r="E52" s="49">
        <f>SUM(E53:E55)</f>
        <v>9036261</v>
      </c>
      <c r="F52" s="40">
        <f>(E52/E$57)*100</f>
        <v>1.0604058978293105</v>
      </c>
      <c r="G52" s="47"/>
      <c r="H52" s="72">
        <v>20400.259999999998</v>
      </c>
    </row>
    <row r="53" spans="1:8" s="55" customFormat="1" x14ac:dyDescent="0.25">
      <c r="A53" s="43" t="s">
        <v>35</v>
      </c>
      <c r="B53" s="44">
        <v>72</v>
      </c>
      <c r="C53" s="45">
        <f>(B53/B$57)*100</f>
        <v>0.94339622641509435</v>
      </c>
      <c r="D53" s="45"/>
      <c r="E53" s="46">
        <v>2705519</v>
      </c>
      <c r="F53" s="45">
        <f>(E53/E$57)*100</f>
        <v>0.31749285509673286</v>
      </c>
      <c r="G53" s="47"/>
      <c r="H53" s="70">
        <v>22734.880000000001</v>
      </c>
    </row>
    <row r="54" spans="1:8" s="55" customFormat="1" x14ac:dyDescent="0.25">
      <c r="A54" s="43" t="s">
        <v>36</v>
      </c>
      <c r="B54" s="44">
        <v>40</v>
      </c>
      <c r="C54" s="45">
        <f>(B54/B$57)*100</f>
        <v>0.52410901467505244</v>
      </c>
      <c r="D54" s="45"/>
      <c r="E54" s="46">
        <v>3807162</v>
      </c>
      <c r="F54" s="45">
        <f>(E54/E$57)*100</f>
        <v>0.44677074276535772</v>
      </c>
      <c r="G54" s="47"/>
      <c r="H54" s="70">
        <v>25294.14</v>
      </c>
    </row>
    <row r="55" spans="1:8" s="55" customFormat="1" x14ac:dyDescent="0.25">
      <c r="A55" s="43" t="s">
        <v>66</v>
      </c>
      <c r="B55" s="44">
        <v>118</v>
      </c>
      <c r="C55" s="45">
        <f>(B55/B$57)*100</f>
        <v>1.5461215932914047</v>
      </c>
      <c r="D55" s="45"/>
      <c r="E55" s="46">
        <v>2523580</v>
      </c>
      <c r="F55" s="45">
        <f>(E55/E$57)*100</f>
        <v>0.29614229996722002</v>
      </c>
      <c r="G55" s="47"/>
      <c r="H55" s="70">
        <v>17315.400000000001</v>
      </c>
    </row>
    <row r="56" spans="1:8" s="55" customFormat="1" x14ac:dyDescent="0.25">
      <c r="A56" s="38"/>
      <c r="B56" s="44"/>
      <c r="C56" s="57"/>
      <c r="D56" s="57"/>
      <c r="E56" s="58"/>
      <c r="F56" s="57"/>
      <c r="G56" s="47"/>
      <c r="H56" s="69"/>
    </row>
    <row r="57" spans="1:8" s="55" customFormat="1" x14ac:dyDescent="0.25">
      <c r="A57" s="59" t="s">
        <v>0</v>
      </c>
      <c r="B57" s="60">
        <f>B10+B17+B19+B35+B41+B46+B52</f>
        <v>7632</v>
      </c>
      <c r="C57" s="61">
        <f>C10+C17+C19+C35+C41+C46+C52</f>
        <v>100.00000000000001</v>
      </c>
      <c r="D57" s="61" t="s">
        <v>11</v>
      </c>
      <c r="E57" s="62">
        <f>E10+E17+E19+E35+E41+E46+E52</f>
        <v>852151145</v>
      </c>
      <c r="F57" s="61">
        <f>F10+F17+F19+F35+F41+F46+F52</f>
        <v>99.999999999999986</v>
      </c>
      <c r="G57" s="63" t="s">
        <v>11</v>
      </c>
      <c r="H57" s="74">
        <v>28391.88</v>
      </c>
    </row>
    <row r="59" spans="1:8" x14ac:dyDescent="0.25">
      <c r="A59" s="80"/>
    </row>
    <row r="60" spans="1:8" x14ac:dyDescent="0.25">
      <c r="F60" s="65"/>
    </row>
  </sheetData>
  <mergeCells count="6">
    <mergeCell ref="H7:H8"/>
    <mergeCell ref="A1:H1"/>
    <mergeCell ref="A6:H6"/>
    <mergeCell ref="A5:H5"/>
    <mergeCell ref="A4:H4"/>
    <mergeCell ref="A2:H2"/>
  </mergeCells>
  <printOptions horizontalCentered="1"/>
  <pageMargins left="0.7" right="0.7" top="0.75" bottom="0.75" header="0.3" footer="0.3"/>
  <pageSetup scale="8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CCFF"/>
    <pageSetUpPr fitToPage="1"/>
  </sheetPr>
  <dimension ref="A1:I50"/>
  <sheetViews>
    <sheetView showGridLines="0" zoomScaleNormal="100" workbookViewId="0">
      <selection sqref="A1:I1"/>
    </sheetView>
  </sheetViews>
  <sheetFormatPr defaultRowHeight="15" x14ac:dyDescent="0.25"/>
  <cols>
    <col min="1" max="1" width="22.140625" style="121" customWidth="1"/>
    <col min="2" max="2" width="12.42578125" style="121" customWidth="1"/>
    <col min="3" max="3" width="10.5703125" style="121" customWidth="1"/>
    <col min="4" max="4" width="12.42578125" style="121" customWidth="1"/>
    <col min="5" max="5" width="10.5703125" style="121" customWidth="1"/>
    <col min="6" max="6" width="12.42578125" style="121" customWidth="1"/>
    <col min="7" max="7" width="10.5703125" style="121" customWidth="1"/>
    <col min="8" max="8" width="12.42578125" style="121" customWidth="1"/>
    <col min="9" max="9" width="10.5703125" style="121" customWidth="1"/>
    <col min="10" max="16384" width="9.140625" style="121"/>
  </cols>
  <sheetData>
    <row r="1" spans="1:9" ht="18" x14ac:dyDescent="0.25">
      <c r="A1" s="336" t="s">
        <v>8</v>
      </c>
      <c r="B1" s="336"/>
      <c r="C1" s="336"/>
      <c r="D1" s="336"/>
      <c r="E1" s="336"/>
      <c r="F1" s="336"/>
      <c r="G1" s="336"/>
      <c r="H1" s="336"/>
      <c r="I1" s="336"/>
    </row>
    <row r="2" spans="1:9" ht="18" x14ac:dyDescent="0.25">
      <c r="A2" s="336" t="s">
        <v>207</v>
      </c>
      <c r="B2" s="336"/>
      <c r="C2" s="336"/>
      <c r="D2" s="336"/>
      <c r="E2" s="336"/>
      <c r="F2" s="336"/>
      <c r="G2" s="336"/>
      <c r="H2" s="336"/>
      <c r="I2" s="336"/>
    </row>
    <row r="3" spans="1:9" x14ac:dyDescent="0.25">
      <c r="A3" s="112"/>
      <c r="B3" s="112"/>
      <c r="C3" s="112"/>
    </row>
    <row r="4" spans="1:9" ht="18" x14ac:dyDescent="0.25">
      <c r="A4" s="336" t="s">
        <v>78</v>
      </c>
      <c r="B4" s="336"/>
      <c r="C4" s="336"/>
      <c r="D4" s="336"/>
      <c r="E4" s="336"/>
      <c r="F4" s="336"/>
      <c r="G4" s="336"/>
      <c r="H4" s="336"/>
      <c r="I4" s="336"/>
    </row>
    <row r="5" spans="1:9" ht="18" x14ac:dyDescent="0.25">
      <c r="A5" s="336" t="s">
        <v>113</v>
      </c>
      <c r="B5" s="336"/>
      <c r="C5" s="336"/>
      <c r="D5" s="336"/>
      <c r="E5" s="336"/>
      <c r="F5" s="336"/>
      <c r="G5" s="336"/>
      <c r="H5" s="336"/>
      <c r="I5" s="336"/>
    </row>
    <row r="6" spans="1:9" ht="18" x14ac:dyDescent="0.25">
      <c r="A6" s="336"/>
      <c r="B6" s="336"/>
      <c r="C6" s="336"/>
      <c r="D6" s="336"/>
      <c r="E6" s="336"/>
      <c r="F6" s="336"/>
      <c r="G6" s="336"/>
      <c r="H6" s="336"/>
      <c r="I6" s="336"/>
    </row>
    <row r="7" spans="1:9" ht="18" x14ac:dyDescent="0.25">
      <c r="A7" s="123"/>
      <c r="B7" s="346" t="s">
        <v>194</v>
      </c>
      <c r="C7" s="347"/>
      <c r="D7" s="347"/>
      <c r="E7" s="347"/>
      <c r="F7" s="347"/>
      <c r="G7" s="347"/>
      <c r="H7" s="347"/>
      <c r="I7" s="348"/>
    </row>
    <row r="8" spans="1:9" x14ac:dyDescent="0.25">
      <c r="A8" s="124"/>
      <c r="B8" s="344" t="s">
        <v>91</v>
      </c>
      <c r="C8" s="345"/>
      <c r="D8" s="344" t="s">
        <v>92</v>
      </c>
      <c r="E8" s="345"/>
      <c r="F8" s="344" t="s">
        <v>93</v>
      </c>
      <c r="G8" s="345"/>
      <c r="H8" s="344" t="s">
        <v>59</v>
      </c>
      <c r="I8" s="345"/>
    </row>
    <row r="9" spans="1:9" ht="33.75" customHeight="1" x14ac:dyDescent="0.25">
      <c r="A9" s="83" t="s">
        <v>63</v>
      </c>
      <c r="B9" s="125" t="s">
        <v>60</v>
      </c>
      <c r="C9" s="126" t="s">
        <v>138</v>
      </c>
      <c r="D9" s="125" t="s">
        <v>60</v>
      </c>
      <c r="E9" s="126" t="s">
        <v>138</v>
      </c>
      <c r="F9" s="125" t="s">
        <v>60</v>
      </c>
      <c r="G9" s="126" t="s">
        <v>138</v>
      </c>
      <c r="H9" s="125" t="s">
        <v>60</v>
      </c>
      <c r="I9" s="126" t="s">
        <v>138</v>
      </c>
    </row>
    <row r="10" spans="1:9" x14ac:dyDescent="0.25">
      <c r="A10" s="29"/>
      <c r="B10" s="127"/>
      <c r="C10" s="128"/>
      <c r="D10" s="127"/>
      <c r="E10" s="128"/>
      <c r="F10" s="127"/>
      <c r="G10" s="128"/>
      <c r="H10" s="127"/>
      <c r="I10" s="128"/>
    </row>
    <row r="11" spans="1:9" x14ac:dyDescent="0.25">
      <c r="A11" s="29" t="s">
        <v>145</v>
      </c>
      <c r="B11" s="130">
        <v>284</v>
      </c>
      <c r="C11" s="131">
        <v>1694666</v>
      </c>
      <c r="D11" s="130">
        <v>137</v>
      </c>
      <c r="E11" s="131">
        <v>1613668</v>
      </c>
      <c r="F11" s="130">
        <v>109</v>
      </c>
      <c r="G11" s="131">
        <v>2157237</v>
      </c>
      <c r="H11" s="130">
        <v>93</v>
      </c>
      <c r="I11" s="131">
        <v>2328914</v>
      </c>
    </row>
    <row r="12" spans="1:9" x14ac:dyDescent="0.25">
      <c r="A12" s="29" t="s">
        <v>72</v>
      </c>
      <c r="B12" s="138">
        <v>69</v>
      </c>
      <c r="C12" s="132">
        <v>386221</v>
      </c>
      <c r="D12" s="138">
        <v>36</v>
      </c>
      <c r="E12" s="132">
        <v>377895</v>
      </c>
      <c r="F12" s="138">
        <v>26</v>
      </c>
      <c r="G12" s="132">
        <v>541687</v>
      </c>
      <c r="H12" s="138">
        <v>17</v>
      </c>
      <c r="I12" s="132">
        <v>421406</v>
      </c>
    </row>
    <row r="13" spans="1:9" x14ac:dyDescent="0.25">
      <c r="A13" s="29" t="s">
        <v>73</v>
      </c>
      <c r="B13" s="130">
        <v>930</v>
      </c>
      <c r="C13" s="132">
        <v>4680059</v>
      </c>
      <c r="D13" s="130">
        <v>378</v>
      </c>
      <c r="E13" s="132">
        <v>3661640</v>
      </c>
      <c r="F13" s="130">
        <v>253</v>
      </c>
      <c r="G13" s="132">
        <v>4739277</v>
      </c>
      <c r="H13" s="130">
        <v>209</v>
      </c>
      <c r="I13" s="132">
        <v>5269356</v>
      </c>
    </row>
    <row r="14" spans="1:9" x14ac:dyDescent="0.25">
      <c r="A14" s="29" t="s">
        <v>74</v>
      </c>
      <c r="B14" s="138">
        <v>92</v>
      </c>
      <c r="C14" s="132">
        <v>650416</v>
      </c>
      <c r="D14" s="138">
        <v>55</v>
      </c>
      <c r="E14" s="132">
        <v>755596</v>
      </c>
      <c r="F14" s="138">
        <v>37</v>
      </c>
      <c r="G14" s="132">
        <v>724833</v>
      </c>
      <c r="H14" s="138">
        <v>25</v>
      </c>
      <c r="I14" s="132">
        <v>626009</v>
      </c>
    </row>
    <row r="15" spans="1:9" x14ac:dyDescent="0.25">
      <c r="A15" s="29" t="s">
        <v>75</v>
      </c>
      <c r="B15" s="130">
        <v>323</v>
      </c>
      <c r="C15" s="132">
        <v>1543732</v>
      </c>
      <c r="D15" s="130">
        <v>144</v>
      </c>
      <c r="E15" s="132">
        <v>1479657</v>
      </c>
      <c r="F15" s="130">
        <v>83</v>
      </c>
      <c r="G15" s="132">
        <v>1594021</v>
      </c>
      <c r="H15" s="130">
        <v>105</v>
      </c>
      <c r="I15" s="132">
        <v>2555163</v>
      </c>
    </row>
    <row r="16" spans="1:9" x14ac:dyDescent="0.25">
      <c r="A16" s="29" t="s">
        <v>76</v>
      </c>
      <c r="B16" s="138">
        <v>58</v>
      </c>
      <c r="C16" s="132">
        <v>365654</v>
      </c>
      <c r="D16" s="138">
        <v>31</v>
      </c>
      <c r="E16" s="132">
        <v>463246</v>
      </c>
      <c r="F16" s="138">
        <v>17</v>
      </c>
      <c r="G16" s="132">
        <v>333510</v>
      </c>
      <c r="H16" s="138">
        <v>19</v>
      </c>
      <c r="I16" s="132">
        <v>474866</v>
      </c>
    </row>
    <row r="17" spans="1:9" x14ac:dyDescent="0.25">
      <c r="A17" s="29" t="s">
        <v>77</v>
      </c>
      <c r="B17" s="138">
        <v>69</v>
      </c>
      <c r="C17" s="132">
        <v>493911</v>
      </c>
      <c r="D17" s="138">
        <v>34</v>
      </c>
      <c r="E17" s="132">
        <v>418191</v>
      </c>
      <c r="F17" s="138">
        <v>30</v>
      </c>
      <c r="G17" s="132">
        <v>566664</v>
      </c>
      <c r="H17" s="138">
        <v>23</v>
      </c>
      <c r="I17" s="132">
        <v>558700</v>
      </c>
    </row>
    <row r="18" spans="1:9" x14ac:dyDescent="0.25">
      <c r="A18" s="29"/>
      <c r="B18" s="138"/>
      <c r="C18" s="192"/>
      <c r="D18" s="138"/>
      <c r="E18" s="192"/>
      <c r="F18" s="138"/>
      <c r="G18" s="192"/>
      <c r="H18" s="138"/>
      <c r="I18" s="192"/>
    </row>
    <row r="19" spans="1:9" x14ac:dyDescent="0.25">
      <c r="A19" s="83" t="s">
        <v>0</v>
      </c>
      <c r="B19" s="159">
        <f t="shared" ref="B19:I19" si="0">SUM(B11:B17)</f>
        <v>1825</v>
      </c>
      <c r="C19" s="193">
        <f t="shared" si="0"/>
        <v>9814659</v>
      </c>
      <c r="D19" s="159">
        <f t="shared" si="0"/>
        <v>815</v>
      </c>
      <c r="E19" s="193">
        <f t="shared" si="0"/>
        <v>8769893</v>
      </c>
      <c r="F19" s="159">
        <f t="shared" si="0"/>
        <v>555</v>
      </c>
      <c r="G19" s="193">
        <f t="shared" si="0"/>
        <v>10657229</v>
      </c>
      <c r="H19" s="159">
        <f t="shared" si="0"/>
        <v>491</v>
      </c>
      <c r="I19" s="193">
        <f t="shared" si="0"/>
        <v>12234414</v>
      </c>
    </row>
    <row r="21" spans="1:9" ht="18" x14ac:dyDescent="0.25">
      <c r="A21" s="123"/>
      <c r="B21" s="346" t="s">
        <v>194</v>
      </c>
      <c r="C21" s="347"/>
      <c r="D21" s="347"/>
      <c r="E21" s="347"/>
      <c r="F21" s="347"/>
      <c r="G21" s="347"/>
      <c r="H21" s="347"/>
      <c r="I21" s="348"/>
    </row>
    <row r="22" spans="1:9" x14ac:dyDescent="0.25">
      <c r="A22" s="124"/>
      <c r="B22" s="344" t="s">
        <v>51</v>
      </c>
      <c r="C22" s="345"/>
      <c r="D22" s="344" t="s">
        <v>94</v>
      </c>
      <c r="E22" s="345"/>
      <c r="F22" s="344" t="s">
        <v>67</v>
      </c>
      <c r="G22" s="345"/>
      <c r="H22" s="344" t="s">
        <v>68</v>
      </c>
      <c r="I22" s="345"/>
    </row>
    <row r="23" spans="1:9" ht="30" x14ac:dyDescent="0.25">
      <c r="A23" s="83" t="s">
        <v>63</v>
      </c>
      <c r="B23" s="125" t="s">
        <v>60</v>
      </c>
      <c r="C23" s="126" t="s">
        <v>138</v>
      </c>
      <c r="D23" s="125" t="s">
        <v>60</v>
      </c>
      <c r="E23" s="126" t="s">
        <v>138</v>
      </c>
      <c r="F23" s="125" t="s">
        <v>60</v>
      </c>
      <c r="G23" s="126" t="s">
        <v>138</v>
      </c>
      <c r="H23" s="125" t="s">
        <v>60</v>
      </c>
      <c r="I23" s="126" t="s">
        <v>138</v>
      </c>
    </row>
    <row r="24" spans="1:9" x14ac:dyDescent="0.25">
      <c r="A24" s="29"/>
      <c r="B24" s="127"/>
      <c r="C24" s="128"/>
      <c r="D24" s="127"/>
      <c r="E24" s="128"/>
      <c r="F24" s="127"/>
      <c r="G24" s="128"/>
      <c r="H24" s="127"/>
      <c r="I24" s="128"/>
    </row>
    <row r="25" spans="1:9" x14ac:dyDescent="0.25">
      <c r="A25" s="29" t="s">
        <v>145</v>
      </c>
      <c r="B25" s="130">
        <v>65</v>
      </c>
      <c r="C25" s="131">
        <v>1902728</v>
      </c>
      <c r="D25" s="130">
        <v>124</v>
      </c>
      <c r="E25" s="131">
        <v>4306059</v>
      </c>
      <c r="F25" s="130">
        <v>193</v>
      </c>
      <c r="G25" s="131">
        <v>9091982</v>
      </c>
      <c r="H25" s="130">
        <v>126</v>
      </c>
      <c r="I25" s="131">
        <v>8590870</v>
      </c>
    </row>
    <row r="26" spans="1:9" x14ac:dyDescent="0.25">
      <c r="A26" s="29" t="s">
        <v>72</v>
      </c>
      <c r="B26" s="138">
        <v>14</v>
      </c>
      <c r="C26" s="132">
        <v>409151</v>
      </c>
      <c r="D26" s="138">
        <v>22</v>
      </c>
      <c r="E26" s="132">
        <v>789309</v>
      </c>
      <c r="F26" s="138">
        <v>45</v>
      </c>
      <c r="G26" s="132">
        <v>2127656</v>
      </c>
      <c r="H26" s="138">
        <v>30</v>
      </c>
      <c r="I26" s="132">
        <v>1951651</v>
      </c>
    </row>
    <row r="27" spans="1:9" x14ac:dyDescent="0.25">
      <c r="A27" s="29" t="s">
        <v>73</v>
      </c>
      <c r="B27" s="130">
        <v>170</v>
      </c>
      <c r="C27" s="132">
        <v>4957276</v>
      </c>
      <c r="D27" s="130">
        <v>242</v>
      </c>
      <c r="E27" s="132">
        <v>8290979</v>
      </c>
      <c r="F27" s="130">
        <v>359</v>
      </c>
      <c r="G27" s="132">
        <v>17028881</v>
      </c>
      <c r="H27" s="130">
        <v>175</v>
      </c>
      <c r="I27" s="132">
        <v>11586139</v>
      </c>
    </row>
    <row r="28" spans="1:9" x14ac:dyDescent="0.25">
      <c r="A28" s="29" t="s">
        <v>74</v>
      </c>
      <c r="B28" s="138">
        <v>19</v>
      </c>
      <c r="C28" s="132">
        <v>550020</v>
      </c>
      <c r="D28" s="138">
        <v>39</v>
      </c>
      <c r="E28" s="132">
        <v>1370142</v>
      </c>
      <c r="F28" s="138">
        <v>48</v>
      </c>
      <c r="G28" s="132">
        <v>2367933</v>
      </c>
      <c r="H28" s="138">
        <v>33</v>
      </c>
      <c r="I28" s="132">
        <v>2244437</v>
      </c>
    </row>
    <row r="29" spans="1:9" x14ac:dyDescent="0.25">
      <c r="A29" s="29" t="s">
        <v>75</v>
      </c>
      <c r="B29" s="130">
        <v>63</v>
      </c>
      <c r="C29" s="132">
        <v>1835820</v>
      </c>
      <c r="D29" s="130">
        <v>101</v>
      </c>
      <c r="E29" s="132">
        <v>3345534</v>
      </c>
      <c r="F29" s="130">
        <v>124</v>
      </c>
      <c r="G29" s="132">
        <v>5852849</v>
      </c>
      <c r="H29" s="130">
        <v>84</v>
      </c>
      <c r="I29" s="132">
        <v>5570542</v>
      </c>
    </row>
    <row r="30" spans="1:9" x14ac:dyDescent="0.25">
      <c r="A30" s="29" t="s">
        <v>76</v>
      </c>
      <c r="B30" s="310">
        <v>15</v>
      </c>
      <c r="C30" s="311">
        <v>437895</v>
      </c>
      <c r="D30" s="310" t="s">
        <v>200</v>
      </c>
      <c r="E30" s="311" t="s">
        <v>200</v>
      </c>
      <c r="F30" s="138">
        <v>30</v>
      </c>
      <c r="G30" s="132">
        <v>1420029</v>
      </c>
      <c r="H30" s="310" t="s">
        <v>200</v>
      </c>
      <c r="I30" s="311" t="s">
        <v>200</v>
      </c>
    </row>
    <row r="31" spans="1:9" x14ac:dyDescent="0.25">
      <c r="A31" s="29" t="s">
        <v>77</v>
      </c>
      <c r="B31" s="310">
        <v>14</v>
      </c>
      <c r="C31" s="311">
        <v>406093</v>
      </c>
      <c r="D31" s="310" t="s">
        <v>200</v>
      </c>
      <c r="E31" s="311" t="s">
        <v>200</v>
      </c>
      <c r="F31" s="138">
        <v>18</v>
      </c>
      <c r="G31" s="132">
        <v>837260</v>
      </c>
      <c r="H31" s="310" t="s">
        <v>200</v>
      </c>
      <c r="I31" s="311" t="s">
        <v>200</v>
      </c>
    </row>
    <row r="32" spans="1:9" x14ac:dyDescent="0.25">
      <c r="A32" s="29"/>
      <c r="B32" s="138"/>
      <c r="C32" s="192"/>
      <c r="D32" s="138"/>
      <c r="E32" s="192"/>
      <c r="F32" s="138"/>
      <c r="G32" s="192"/>
      <c r="H32" s="138"/>
      <c r="I32" s="192"/>
    </row>
    <row r="33" spans="1:9" x14ac:dyDescent="0.25">
      <c r="A33" s="83" t="s">
        <v>0</v>
      </c>
      <c r="B33" s="159">
        <f t="shared" ref="B33:G33" si="1">SUM(B25:B31)</f>
        <v>360</v>
      </c>
      <c r="C33" s="193">
        <f t="shared" si="1"/>
        <v>10498983</v>
      </c>
      <c r="D33" s="159">
        <v>568</v>
      </c>
      <c r="E33" s="193">
        <v>19484294</v>
      </c>
      <c r="F33" s="159">
        <f t="shared" si="1"/>
        <v>817</v>
      </c>
      <c r="G33" s="193">
        <f t="shared" si="1"/>
        <v>38726590</v>
      </c>
      <c r="H33" s="159">
        <v>473</v>
      </c>
      <c r="I33" s="193">
        <v>31618503</v>
      </c>
    </row>
    <row r="35" spans="1:9" ht="18" x14ac:dyDescent="0.25">
      <c r="A35" s="123"/>
      <c r="B35" s="346" t="s">
        <v>194</v>
      </c>
      <c r="C35" s="347"/>
      <c r="D35" s="347"/>
      <c r="E35" s="348"/>
      <c r="F35" s="140"/>
      <c r="G35" s="140"/>
      <c r="H35" s="140"/>
      <c r="I35" s="140"/>
    </row>
    <row r="36" spans="1:9" x14ac:dyDescent="0.25">
      <c r="A36" s="124"/>
      <c r="B36" s="344" t="s">
        <v>96</v>
      </c>
      <c r="C36" s="345"/>
      <c r="D36" s="344" t="s">
        <v>97</v>
      </c>
      <c r="E36" s="345"/>
    </row>
    <row r="37" spans="1:9" ht="30" x14ac:dyDescent="0.25">
      <c r="A37" s="83" t="s">
        <v>63</v>
      </c>
      <c r="B37" s="125" t="s">
        <v>60</v>
      </c>
      <c r="C37" s="126" t="s">
        <v>138</v>
      </c>
      <c r="D37" s="125" t="s">
        <v>60</v>
      </c>
      <c r="E37" s="126" t="s">
        <v>138</v>
      </c>
    </row>
    <row r="38" spans="1:9" x14ac:dyDescent="0.25">
      <c r="A38" s="29"/>
      <c r="B38" s="127"/>
      <c r="C38" s="128"/>
      <c r="D38" s="127"/>
      <c r="E38" s="128"/>
    </row>
    <row r="39" spans="1:9" x14ac:dyDescent="0.25">
      <c r="A39" s="29" t="s">
        <v>145</v>
      </c>
      <c r="B39" s="130">
        <v>473</v>
      </c>
      <c r="C39" s="131">
        <v>200666098</v>
      </c>
      <c r="D39" s="130">
        <f t="shared" ref="D39:D43" si="2">B11+D11+F11+H11+B25+D25+F25+H25+B39</f>
        <v>1604</v>
      </c>
      <c r="E39" s="131">
        <f>C11+E11+G11+I11+C25+E25+G25+I25+C39</f>
        <v>232352222</v>
      </c>
    </row>
    <row r="40" spans="1:9" x14ac:dyDescent="0.25">
      <c r="A40" s="29" t="s">
        <v>72</v>
      </c>
      <c r="B40" s="138">
        <v>67</v>
      </c>
      <c r="C40" s="132">
        <v>31229145</v>
      </c>
      <c r="D40" s="130">
        <f t="shared" si="2"/>
        <v>326</v>
      </c>
      <c r="E40" s="131">
        <f t="shared" ref="E40:E43" si="3">C12+E12+G12+I12+C26+E26+G26+I26+C40</f>
        <v>38234121</v>
      </c>
    </row>
    <row r="41" spans="1:9" x14ac:dyDescent="0.25">
      <c r="A41" s="29" t="s">
        <v>73</v>
      </c>
      <c r="B41" s="130">
        <v>594</v>
      </c>
      <c r="C41" s="132">
        <v>199982259</v>
      </c>
      <c r="D41" s="130">
        <f t="shared" si="2"/>
        <v>3310</v>
      </c>
      <c r="E41" s="131">
        <f t="shared" si="3"/>
        <v>260195866</v>
      </c>
    </row>
    <row r="42" spans="1:9" x14ac:dyDescent="0.25">
      <c r="A42" s="29" t="s">
        <v>74</v>
      </c>
      <c r="B42" s="138">
        <v>177</v>
      </c>
      <c r="C42" s="132">
        <v>85642428</v>
      </c>
      <c r="D42" s="130">
        <f t="shared" si="2"/>
        <v>525</v>
      </c>
      <c r="E42" s="131">
        <f t="shared" si="3"/>
        <v>94931814</v>
      </c>
    </row>
    <row r="43" spans="1:9" x14ac:dyDescent="0.25">
      <c r="A43" s="29" t="s">
        <v>75</v>
      </c>
      <c r="B43" s="130">
        <v>319</v>
      </c>
      <c r="C43" s="132">
        <v>159527835</v>
      </c>
      <c r="D43" s="130">
        <f t="shared" si="2"/>
        <v>1346</v>
      </c>
      <c r="E43" s="131">
        <f t="shared" si="3"/>
        <v>183305153</v>
      </c>
    </row>
    <row r="44" spans="1:9" x14ac:dyDescent="0.25">
      <c r="A44" s="29" t="s">
        <v>76</v>
      </c>
      <c r="B44" s="138">
        <v>78</v>
      </c>
      <c r="C44" s="132">
        <v>28554121</v>
      </c>
      <c r="D44" s="130">
        <v>291</v>
      </c>
      <c r="E44" s="131">
        <v>34095707</v>
      </c>
    </row>
    <row r="45" spans="1:9" x14ac:dyDescent="0.25">
      <c r="A45" s="29" t="s">
        <v>77</v>
      </c>
      <c r="B45" s="138">
        <v>20</v>
      </c>
      <c r="C45" s="132">
        <v>4744695</v>
      </c>
      <c r="D45" s="130">
        <v>230</v>
      </c>
      <c r="E45" s="131">
        <v>9036263</v>
      </c>
    </row>
    <row r="46" spans="1:9" x14ac:dyDescent="0.25">
      <c r="A46" s="29"/>
      <c r="B46" s="138"/>
      <c r="C46" s="192"/>
      <c r="D46" s="138"/>
      <c r="E46" s="192"/>
    </row>
    <row r="47" spans="1:9" x14ac:dyDescent="0.25">
      <c r="A47" s="83" t="s">
        <v>0</v>
      </c>
      <c r="B47" s="159">
        <f>SUM(B39:B45)</f>
        <v>1728</v>
      </c>
      <c r="C47" s="193">
        <f>SUM(C39:C45)</f>
        <v>710346581</v>
      </c>
      <c r="D47" s="159">
        <f>SUM(D39:D45)</f>
        <v>7632</v>
      </c>
      <c r="E47" s="193">
        <f>SUM(E39:E45)</f>
        <v>852151146</v>
      </c>
    </row>
    <row r="49" spans="1:1" x14ac:dyDescent="0.25">
      <c r="A49" s="288" t="s">
        <v>192</v>
      </c>
    </row>
    <row r="50" spans="1:1" x14ac:dyDescent="0.25">
      <c r="A50" s="288" t="s">
        <v>201</v>
      </c>
    </row>
  </sheetData>
  <mergeCells count="18">
    <mergeCell ref="F22:G22"/>
    <mergeCell ref="H22:I22"/>
    <mergeCell ref="H8:I8"/>
    <mergeCell ref="B22:C22"/>
    <mergeCell ref="B36:C36"/>
    <mergeCell ref="D36:E36"/>
    <mergeCell ref="A1:I1"/>
    <mergeCell ref="A2:I2"/>
    <mergeCell ref="A4:I4"/>
    <mergeCell ref="A5:I5"/>
    <mergeCell ref="A6:I6"/>
    <mergeCell ref="B8:C8"/>
    <mergeCell ref="D8:E8"/>
    <mergeCell ref="F8:G8"/>
    <mergeCell ref="B7:I7"/>
    <mergeCell ref="B21:I21"/>
    <mergeCell ref="B35:E35"/>
    <mergeCell ref="D22:E22"/>
  </mergeCells>
  <pageMargins left="0.7" right="0.7" top="0.75" bottom="0.75" header="0.3" footer="0.3"/>
  <pageSetup scale="80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CCFF"/>
  </sheetPr>
  <dimension ref="A1:H79"/>
  <sheetViews>
    <sheetView showGridLines="0" zoomScaleNormal="100" workbookViewId="0">
      <selection sqref="A1:H1"/>
    </sheetView>
  </sheetViews>
  <sheetFormatPr defaultRowHeight="15" x14ac:dyDescent="0.25"/>
  <cols>
    <col min="1" max="1" width="20" style="1" customWidth="1"/>
    <col min="2" max="2" width="11.85546875" style="5" customWidth="1"/>
    <col min="3" max="3" width="11" style="5" customWidth="1"/>
    <col min="4" max="4" width="2.140625" style="5" customWidth="1"/>
    <col min="5" max="5" width="14.7109375" style="5" customWidth="1"/>
    <col min="6" max="6" width="11" style="5" customWidth="1"/>
    <col min="7" max="7" width="2.140625" style="1" customWidth="1"/>
    <col min="8" max="8" width="14.5703125" style="1" customWidth="1"/>
    <col min="9" max="16384" width="9.140625" style="1"/>
  </cols>
  <sheetData>
    <row r="1" spans="1:8" ht="18" x14ac:dyDescent="0.25">
      <c r="A1" s="342" t="s">
        <v>8</v>
      </c>
      <c r="B1" s="342"/>
      <c r="C1" s="342"/>
      <c r="D1" s="342"/>
      <c r="E1" s="342"/>
      <c r="F1" s="342"/>
      <c r="G1" s="342"/>
      <c r="H1" s="342"/>
    </row>
    <row r="2" spans="1:8" ht="18" x14ac:dyDescent="0.25">
      <c r="A2" s="342" t="s">
        <v>207</v>
      </c>
      <c r="B2" s="342"/>
      <c r="C2" s="342"/>
      <c r="D2" s="342"/>
      <c r="E2" s="342"/>
      <c r="F2" s="342"/>
      <c r="G2" s="342"/>
      <c r="H2" s="342"/>
    </row>
    <row r="3" spans="1:8" ht="18" x14ac:dyDescent="0.25">
      <c r="A3" s="188"/>
      <c r="B3" s="188"/>
      <c r="C3" s="188"/>
      <c r="D3" s="188"/>
      <c r="E3" s="188"/>
      <c r="F3" s="188"/>
      <c r="G3" s="188"/>
      <c r="H3" s="188"/>
    </row>
    <row r="4" spans="1:8" ht="18" x14ac:dyDescent="0.25">
      <c r="A4" s="342" t="s">
        <v>161</v>
      </c>
      <c r="B4" s="342"/>
      <c r="C4" s="342"/>
      <c r="D4" s="342"/>
      <c r="E4" s="342"/>
      <c r="F4" s="342"/>
      <c r="G4" s="342"/>
      <c r="H4" s="342"/>
    </row>
    <row r="5" spans="1:8" ht="18" x14ac:dyDescent="0.25">
      <c r="A5" s="342" t="s">
        <v>134</v>
      </c>
      <c r="B5" s="342"/>
      <c r="C5" s="342"/>
      <c r="D5" s="342"/>
      <c r="E5" s="342"/>
      <c r="F5" s="342"/>
      <c r="G5" s="342"/>
      <c r="H5" s="342"/>
    </row>
    <row r="6" spans="1:8" ht="18" x14ac:dyDescent="0.25">
      <c r="A6" s="342" t="s">
        <v>157</v>
      </c>
      <c r="B6" s="342"/>
      <c r="C6" s="342"/>
      <c r="D6" s="342"/>
      <c r="E6" s="342"/>
      <c r="F6" s="342"/>
      <c r="G6" s="342"/>
      <c r="H6" s="342"/>
    </row>
    <row r="7" spans="1:8" ht="15.75" x14ac:dyDescent="0.25">
      <c r="A7" s="343"/>
      <c r="B7" s="343"/>
      <c r="C7" s="343"/>
      <c r="D7" s="343"/>
      <c r="E7" s="343"/>
      <c r="F7" s="343"/>
      <c r="G7" s="343"/>
      <c r="H7" s="343"/>
    </row>
    <row r="8" spans="1:8" ht="31.5" customHeight="1" x14ac:dyDescent="0.25">
      <c r="A8" s="14"/>
      <c r="B8" s="19"/>
      <c r="C8" s="207" t="s">
        <v>39</v>
      </c>
      <c r="D8" s="79"/>
      <c r="E8" s="205" t="s">
        <v>10</v>
      </c>
      <c r="F8" s="207" t="s">
        <v>39</v>
      </c>
      <c r="G8" s="15"/>
      <c r="H8" s="350" t="s">
        <v>110</v>
      </c>
    </row>
    <row r="9" spans="1:8" ht="14.25" customHeight="1" x14ac:dyDescent="0.25">
      <c r="A9" s="16" t="s">
        <v>79</v>
      </c>
      <c r="B9" s="7" t="s">
        <v>62</v>
      </c>
      <c r="C9" s="8" t="s">
        <v>9</v>
      </c>
      <c r="D9" s="77"/>
      <c r="E9" s="206" t="s">
        <v>64</v>
      </c>
      <c r="F9" s="8" t="s">
        <v>9</v>
      </c>
      <c r="G9" s="17"/>
      <c r="H9" s="351"/>
    </row>
    <row r="10" spans="1:8" ht="14.25" customHeight="1" x14ac:dyDescent="0.25">
      <c r="A10" s="18"/>
      <c r="B10" s="30"/>
      <c r="C10" s="31"/>
      <c r="D10" s="32"/>
      <c r="E10" s="33"/>
      <c r="F10" s="31"/>
      <c r="G10" s="34"/>
      <c r="H10" s="35"/>
    </row>
    <row r="11" spans="1:8" s="110" customFormat="1" ht="12.95" customHeight="1" x14ac:dyDescent="0.2">
      <c r="A11" s="97">
        <v>10001</v>
      </c>
      <c r="B11" s="98">
        <v>410</v>
      </c>
      <c r="C11" s="99">
        <f t="shared" ref="C11:C40" si="0">(B11/$B$75)*100</f>
        <v>6.2700718764337058</v>
      </c>
      <c r="D11" s="100" t="s">
        <v>11</v>
      </c>
      <c r="E11" s="101">
        <v>18590776</v>
      </c>
      <c r="F11" s="99">
        <f t="shared" ref="F11:F40" si="1">(E11/$E$75)*100</f>
        <v>4.7429509163364783</v>
      </c>
      <c r="G11" s="102" t="s">
        <v>11</v>
      </c>
      <c r="H11" s="103">
        <v>20244.990000000002</v>
      </c>
    </row>
    <row r="12" spans="1:8" s="109" customFormat="1" ht="12.95" customHeight="1" x14ac:dyDescent="0.2">
      <c r="A12" s="97">
        <v>10002</v>
      </c>
      <c r="B12" s="98">
        <v>33</v>
      </c>
      <c r="C12" s="99">
        <f t="shared" si="0"/>
        <v>0.50466432176173726</v>
      </c>
      <c r="D12" s="100"/>
      <c r="E12" s="104">
        <v>683207</v>
      </c>
      <c r="F12" s="99">
        <f t="shared" si="1"/>
        <v>0.17430242108761335</v>
      </c>
      <c r="G12" s="102"/>
      <c r="H12" s="105">
        <v>12347.01</v>
      </c>
    </row>
    <row r="13" spans="1:8" s="109" customFormat="1" ht="12.95" customHeight="1" x14ac:dyDescent="0.2">
      <c r="A13" s="97">
        <v>10003</v>
      </c>
      <c r="B13" s="98">
        <v>174</v>
      </c>
      <c r="C13" s="99">
        <f t="shared" si="0"/>
        <v>2.6609573329255238</v>
      </c>
      <c r="D13" s="100"/>
      <c r="E13" s="104">
        <v>5870680</v>
      </c>
      <c r="F13" s="99">
        <f t="shared" si="1"/>
        <v>1.497750663313798</v>
      </c>
      <c r="G13" s="102"/>
      <c r="H13" s="105">
        <v>20827</v>
      </c>
    </row>
    <row r="14" spans="1:8" s="109" customFormat="1" ht="12.95" customHeight="1" x14ac:dyDescent="0.2">
      <c r="A14" s="97">
        <v>10004</v>
      </c>
      <c r="B14" s="98">
        <v>119</v>
      </c>
      <c r="C14" s="99">
        <f t="shared" si="0"/>
        <v>1.8198501299892951</v>
      </c>
      <c r="D14" s="100"/>
      <c r="E14" s="104">
        <v>4395061</v>
      </c>
      <c r="F14" s="99">
        <f t="shared" si="1"/>
        <v>1.1212850177585227</v>
      </c>
      <c r="G14" s="102"/>
      <c r="H14" s="105">
        <v>21734.43</v>
      </c>
    </row>
    <row r="15" spans="1:8" s="111" customFormat="1" ht="12.95" customHeight="1" x14ac:dyDescent="0.2">
      <c r="A15" s="97">
        <v>10005</v>
      </c>
      <c r="B15" s="98">
        <v>147</v>
      </c>
      <c r="C15" s="99">
        <f t="shared" si="0"/>
        <v>2.2480501605750112</v>
      </c>
      <c r="D15" s="100"/>
      <c r="E15" s="106">
        <v>10813099</v>
      </c>
      <c r="F15" s="99">
        <f t="shared" si="1"/>
        <v>2.7586797781053924</v>
      </c>
      <c r="G15" s="107"/>
      <c r="H15" s="108">
        <v>24679.75</v>
      </c>
    </row>
    <row r="16" spans="1:8" s="109" customFormat="1" ht="12.95" customHeight="1" x14ac:dyDescent="0.2">
      <c r="A16" s="97">
        <v>10006</v>
      </c>
      <c r="B16" s="98">
        <v>71</v>
      </c>
      <c r="C16" s="99">
        <f t="shared" si="0"/>
        <v>1.0857929346994954</v>
      </c>
      <c r="D16" s="100"/>
      <c r="E16" s="104">
        <v>1808720</v>
      </c>
      <c r="F16" s="99">
        <f t="shared" si="1"/>
        <v>0.4614476653043485</v>
      </c>
      <c r="G16" s="102"/>
      <c r="H16" s="105">
        <v>16626.650000000001</v>
      </c>
    </row>
    <row r="17" spans="1:8" s="109" customFormat="1" ht="12.95" customHeight="1" x14ac:dyDescent="0.2">
      <c r="A17" s="97">
        <v>10007</v>
      </c>
      <c r="B17" s="98">
        <v>34</v>
      </c>
      <c r="C17" s="99">
        <f t="shared" si="0"/>
        <v>0.51995717999694147</v>
      </c>
      <c r="D17" s="100"/>
      <c r="E17" s="104">
        <v>1313499</v>
      </c>
      <c r="F17" s="99">
        <f t="shared" si="1"/>
        <v>0.33510496203370144</v>
      </c>
      <c r="G17" s="102"/>
      <c r="H17" s="105">
        <v>27612.6</v>
      </c>
    </row>
    <row r="18" spans="1:8" s="109" customFormat="1" ht="12.95" customHeight="1" x14ac:dyDescent="0.2">
      <c r="A18" s="97">
        <v>10010</v>
      </c>
      <c r="B18" s="98">
        <v>235</v>
      </c>
      <c r="C18" s="99">
        <f t="shared" si="0"/>
        <v>3.5938216852729776</v>
      </c>
      <c r="D18" s="100"/>
      <c r="E18" s="104">
        <v>8916988</v>
      </c>
      <c r="F18" s="99">
        <f t="shared" si="1"/>
        <v>2.2749365817522293</v>
      </c>
      <c r="G18" s="102"/>
      <c r="H18" s="105">
        <v>21238.58</v>
      </c>
    </row>
    <row r="19" spans="1:8" s="109" customFormat="1" ht="12.95" customHeight="1" x14ac:dyDescent="0.2">
      <c r="A19" s="97">
        <v>10011</v>
      </c>
      <c r="B19" s="98">
        <v>163</v>
      </c>
      <c r="C19" s="99">
        <f t="shared" si="0"/>
        <v>2.4927358923382781</v>
      </c>
      <c r="D19" s="100"/>
      <c r="E19" s="104">
        <v>6319611</v>
      </c>
      <c r="F19" s="99">
        <f t="shared" si="1"/>
        <v>1.6122836821518418</v>
      </c>
      <c r="G19" s="102"/>
      <c r="H19" s="105">
        <v>19939.45</v>
      </c>
    </row>
    <row r="20" spans="1:8" s="109" customFormat="1" ht="12.95" customHeight="1" x14ac:dyDescent="0.2">
      <c r="A20" s="97">
        <v>10012</v>
      </c>
      <c r="B20" s="98">
        <v>179</v>
      </c>
      <c r="C20" s="99">
        <f t="shared" si="0"/>
        <v>2.7374216241015445</v>
      </c>
      <c r="D20" s="100"/>
      <c r="E20" s="104">
        <v>5101509</v>
      </c>
      <c r="F20" s="99">
        <f t="shared" si="1"/>
        <v>1.3015167729549746</v>
      </c>
      <c r="G20" s="102"/>
      <c r="H20" s="105">
        <v>17226.46</v>
      </c>
    </row>
    <row r="21" spans="1:8" s="109" customFormat="1" ht="12.95" customHeight="1" x14ac:dyDescent="0.2">
      <c r="A21" s="97">
        <v>10013</v>
      </c>
      <c r="B21" s="98">
        <v>182</v>
      </c>
      <c r="C21" s="99">
        <f t="shared" si="0"/>
        <v>2.7833001988071571</v>
      </c>
      <c r="D21" s="100"/>
      <c r="E21" s="104">
        <v>7689651</v>
      </c>
      <c r="F21" s="99">
        <f t="shared" si="1"/>
        <v>1.9618136035180949</v>
      </c>
      <c r="G21" s="102"/>
      <c r="H21" s="105">
        <v>17841.29</v>
      </c>
    </row>
    <row r="22" spans="1:8" s="109" customFormat="1" ht="12.95" customHeight="1" x14ac:dyDescent="0.2">
      <c r="A22" s="97">
        <v>10014</v>
      </c>
      <c r="B22" s="98">
        <v>118</v>
      </c>
      <c r="C22" s="99">
        <f t="shared" si="0"/>
        <v>1.8045572717540908</v>
      </c>
      <c r="D22" s="100"/>
      <c r="E22" s="104">
        <v>9270254</v>
      </c>
      <c r="F22" s="99">
        <f t="shared" si="1"/>
        <v>2.3650631745534398</v>
      </c>
      <c r="G22" s="102"/>
      <c r="H22" s="105">
        <v>28951.77</v>
      </c>
    </row>
    <row r="23" spans="1:8" s="109" customFormat="1" ht="12.95" customHeight="1" x14ac:dyDescent="0.2">
      <c r="A23" s="97">
        <v>10016</v>
      </c>
      <c r="B23" s="98">
        <v>384</v>
      </c>
      <c r="C23" s="99">
        <f t="shared" si="0"/>
        <v>5.872457562318397</v>
      </c>
      <c r="D23" s="100"/>
      <c r="E23" s="104">
        <v>15255864</v>
      </c>
      <c r="F23" s="99">
        <f t="shared" si="1"/>
        <v>3.8921352254636754</v>
      </c>
      <c r="G23" s="102"/>
      <c r="H23" s="105">
        <v>22831.73</v>
      </c>
    </row>
    <row r="24" spans="1:8" s="109" customFormat="1" ht="12.95" customHeight="1" x14ac:dyDescent="0.2">
      <c r="A24" s="97">
        <v>10017</v>
      </c>
      <c r="B24" s="98">
        <v>601</v>
      </c>
      <c r="C24" s="99">
        <f t="shared" si="0"/>
        <v>9.1910077993577008</v>
      </c>
      <c r="D24" s="100"/>
      <c r="E24" s="104">
        <v>34549996</v>
      </c>
      <c r="F24" s="99">
        <f t="shared" si="1"/>
        <v>8.8145290539578163</v>
      </c>
      <c r="G24" s="102"/>
      <c r="H24" s="105">
        <v>24052.16</v>
      </c>
    </row>
    <row r="25" spans="1:8" s="109" customFormat="1" ht="12.95" customHeight="1" x14ac:dyDescent="0.2">
      <c r="A25" s="97">
        <v>10018</v>
      </c>
      <c r="B25" s="98">
        <v>480</v>
      </c>
      <c r="C25" s="99">
        <f t="shared" si="0"/>
        <v>7.3405719528979967</v>
      </c>
      <c r="D25" s="100"/>
      <c r="E25" s="104">
        <v>19968803</v>
      </c>
      <c r="F25" s="99">
        <f t="shared" si="1"/>
        <v>5.0945185121370198</v>
      </c>
      <c r="G25" s="102"/>
      <c r="H25" s="105">
        <v>22137.65</v>
      </c>
    </row>
    <row r="26" spans="1:8" s="109" customFormat="1" ht="12.95" customHeight="1" x14ac:dyDescent="0.2">
      <c r="A26" s="97">
        <v>10019</v>
      </c>
      <c r="B26" s="98">
        <v>499</v>
      </c>
      <c r="C26" s="99">
        <f t="shared" si="0"/>
        <v>7.6311362593668761</v>
      </c>
      <c r="D26" s="100"/>
      <c r="E26" s="104">
        <v>43135989</v>
      </c>
      <c r="F26" s="99">
        <f t="shared" si="1"/>
        <v>11.005020906853497</v>
      </c>
      <c r="G26" s="102"/>
      <c r="H26" s="105">
        <v>27034.37</v>
      </c>
    </row>
    <row r="27" spans="1:8" s="109" customFormat="1" ht="12.95" customHeight="1" x14ac:dyDescent="0.2">
      <c r="A27" s="97">
        <v>10020</v>
      </c>
      <c r="B27" s="98">
        <v>89</v>
      </c>
      <c r="C27" s="99">
        <f t="shared" si="0"/>
        <v>1.3610643829331703</v>
      </c>
      <c r="D27" s="100"/>
      <c r="E27" s="104">
        <v>12982242</v>
      </c>
      <c r="F27" s="99">
        <f t="shared" si="1"/>
        <v>3.3120799578243485</v>
      </c>
      <c r="G27" s="102"/>
      <c r="H27" s="105">
        <v>41077.019999999997</v>
      </c>
    </row>
    <row r="28" spans="1:8" s="109" customFormat="1" ht="12.95" customHeight="1" x14ac:dyDescent="0.2">
      <c r="A28" s="97">
        <v>10021</v>
      </c>
      <c r="B28" s="98">
        <v>64</v>
      </c>
      <c r="C28" s="99">
        <f t="shared" si="0"/>
        <v>0.9787429270530662</v>
      </c>
      <c r="D28" s="100"/>
      <c r="E28" s="104">
        <v>3208491</v>
      </c>
      <c r="F28" s="99">
        <f t="shared" si="1"/>
        <v>0.8185626747644823</v>
      </c>
      <c r="G28" s="102"/>
      <c r="H28" s="105">
        <v>20404.38</v>
      </c>
    </row>
    <row r="29" spans="1:8" s="109" customFormat="1" ht="12.95" customHeight="1" x14ac:dyDescent="0.2">
      <c r="A29" s="97">
        <v>10022</v>
      </c>
      <c r="B29" s="98">
        <v>842</v>
      </c>
      <c r="C29" s="99">
        <f t="shared" si="0"/>
        <v>12.876586634041903</v>
      </c>
      <c r="D29" s="100"/>
      <c r="E29" s="104">
        <v>51691042</v>
      </c>
      <c r="F29" s="99">
        <f t="shared" si="1"/>
        <v>13.187619226883665</v>
      </c>
      <c r="G29" s="102"/>
      <c r="H29" s="105">
        <v>26458.11</v>
      </c>
    </row>
    <row r="30" spans="1:8" s="109" customFormat="1" ht="12.95" customHeight="1" x14ac:dyDescent="0.2">
      <c r="A30" s="97">
        <v>10023</v>
      </c>
      <c r="B30" s="98">
        <v>45</v>
      </c>
      <c r="C30" s="99">
        <f t="shared" si="0"/>
        <v>0.68817862058418722</v>
      </c>
      <c r="D30" s="100"/>
      <c r="E30" s="104">
        <v>1174035</v>
      </c>
      <c r="F30" s="99">
        <f t="shared" si="1"/>
        <v>0.29952436515081982</v>
      </c>
      <c r="G30" s="102"/>
      <c r="H30" s="105">
        <v>6439.68</v>
      </c>
    </row>
    <row r="31" spans="1:8" s="109" customFormat="1" ht="12.95" customHeight="1" x14ac:dyDescent="0.2">
      <c r="A31" s="97">
        <v>10024</v>
      </c>
      <c r="B31" s="98">
        <v>33</v>
      </c>
      <c r="C31" s="99">
        <f t="shared" si="0"/>
        <v>0.50466432176173726</v>
      </c>
      <c r="D31" s="100"/>
      <c r="E31" s="104">
        <v>953355</v>
      </c>
      <c r="F31" s="99">
        <f t="shared" si="1"/>
        <v>0.24322362718177892</v>
      </c>
      <c r="G31" s="102"/>
      <c r="H31" s="105">
        <v>9344.4</v>
      </c>
    </row>
    <row r="32" spans="1:8" s="109" customFormat="1" ht="12.95" customHeight="1" x14ac:dyDescent="0.2">
      <c r="A32" s="97">
        <v>10025</v>
      </c>
      <c r="B32" s="98">
        <v>18</v>
      </c>
      <c r="C32" s="99">
        <f t="shared" si="0"/>
        <v>0.27527144823367483</v>
      </c>
      <c r="D32" s="100"/>
      <c r="E32" s="104">
        <v>342513</v>
      </c>
      <c r="F32" s="99">
        <f t="shared" si="1"/>
        <v>8.7383245713205104E-2</v>
      </c>
      <c r="G32" s="102"/>
      <c r="H32" s="105">
        <v>14496.85</v>
      </c>
    </row>
    <row r="33" spans="1:8" s="109" customFormat="1" ht="12.95" customHeight="1" x14ac:dyDescent="0.2">
      <c r="A33" s="97">
        <v>10028</v>
      </c>
      <c r="B33" s="98">
        <v>42</v>
      </c>
      <c r="C33" s="99">
        <f t="shared" si="0"/>
        <v>0.6423000458785747</v>
      </c>
      <c r="D33" s="100"/>
      <c r="E33" s="104">
        <v>530267</v>
      </c>
      <c r="F33" s="99">
        <f t="shared" si="1"/>
        <v>0.13528377478987402</v>
      </c>
      <c r="G33" s="102"/>
      <c r="H33" s="105">
        <v>3978.36</v>
      </c>
    </row>
    <row r="34" spans="1:8" s="109" customFormat="1" ht="12.95" customHeight="1" x14ac:dyDescent="0.2">
      <c r="A34" s="97">
        <v>10036</v>
      </c>
      <c r="B34" s="98">
        <v>400</v>
      </c>
      <c r="C34" s="99">
        <f t="shared" si="0"/>
        <v>6.1171432940816635</v>
      </c>
      <c r="D34" s="100"/>
      <c r="E34" s="104">
        <v>34938522</v>
      </c>
      <c r="F34" s="99">
        <f t="shared" si="1"/>
        <v>8.9136513147886998</v>
      </c>
      <c r="G34" s="102"/>
      <c r="H34" s="105">
        <v>31787.15</v>
      </c>
    </row>
    <row r="35" spans="1:8" s="109" customFormat="1" ht="12.95" customHeight="1" x14ac:dyDescent="0.2">
      <c r="A35" s="97">
        <v>10038</v>
      </c>
      <c r="B35" s="98">
        <v>77</v>
      </c>
      <c r="C35" s="99">
        <f t="shared" si="0"/>
        <v>1.1775500841107203</v>
      </c>
      <c r="D35" s="100"/>
      <c r="E35" s="104">
        <v>2599015</v>
      </c>
      <c r="F35" s="99">
        <f t="shared" si="1"/>
        <v>0.66307079251679713</v>
      </c>
      <c r="G35" s="102"/>
      <c r="H35" s="105">
        <v>21868.04</v>
      </c>
    </row>
    <row r="36" spans="1:8" s="109" customFormat="1" ht="12.95" customHeight="1" x14ac:dyDescent="0.2">
      <c r="A36" s="97">
        <v>10055</v>
      </c>
      <c r="B36" s="98">
        <v>11</v>
      </c>
      <c r="C36" s="99">
        <f t="shared" si="0"/>
        <v>0.16822144058724575</v>
      </c>
      <c r="D36" s="100"/>
      <c r="E36" s="104">
        <v>862816</v>
      </c>
      <c r="F36" s="99">
        <f t="shared" si="1"/>
        <v>0.22012496615686053</v>
      </c>
      <c r="G36" s="102"/>
      <c r="H36" s="105">
        <v>33634.559999999998</v>
      </c>
    </row>
    <row r="37" spans="1:8" s="109" customFormat="1" ht="12.95" customHeight="1" x14ac:dyDescent="0.2">
      <c r="A37" s="97">
        <v>10065</v>
      </c>
      <c r="B37" s="98">
        <v>96</v>
      </c>
      <c r="C37" s="99">
        <f t="shared" si="0"/>
        <v>1.4681143905795992</v>
      </c>
      <c r="D37" s="100"/>
      <c r="E37" s="104">
        <v>2783943</v>
      </c>
      <c r="F37" s="99">
        <f t="shared" si="1"/>
        <v>0.71025034150691313</v>
      </c>
      <c r="G37" s="102"/>
      <c r="H37" s="105">
        <v>19104.12</v>
      </c>
    </row>
    <row r="38" spans="1:8" s="109" customFormat="1" ht="12.95" customHeight="1" x14ac:dyDescent="0.2">
      <c r="A38" s="97">
        <v>10075</v>
      </c>
      <c r="B38" s="98">
        <v>39</v>
      </c>
      <c r="C38" s="99">
        <f t="shared" si="0"/>
        <v>0.59642147117296218</v>
      </c>
      <c r="D38" s="100"/>
      <c r="E38" s="104">
        <v>1286390</v>
      </c>
      <c r="F38" s="99">
        <f t="shared" si="1"/>
        <v>0.32818880875473311</v>
      </c>
      <c r="G38" s="102"/>
      <c r="H38" s="105">
        <v>2169.44</v>
      </c>
    </row>
    <row r="39" spans="1:8" s="109" customFormat="1" ht="12.95" customHeight="1" x14ac:dyDescent="0.2">
      <c r="A39" s="97">
        <v>10104</v>
      </c>
      <c r="B39" s="98">
        <v>18</v>
      </c>
      <c r="C39" s="99">
        <f t="shared" si="0"/>
        <v>0.27527144823367483</v>
      </c>
      <c r="D39" s="100"/>
      <c r="E39" s="104">
        <v>2484036</v>
      </c>
      <c r="F39" s="99">
        <f t="shared" si="1"/>
        <v>0.63373690385021053</v>
      </c>
      <c r="G39" s="102"/>
      <c r="H39" s="105">
        <v>67671.570000000007</v>
      </c>
    </row>
    <row r="40" spans="1:8" s="109" customFormat="1" ht="12.95" customHeight="1" x14ac:dyDescent="0.2">
      <c r="A40" s="97">
        <v>10105</v>
      </c>
      <c r="B40" s="98">
        <v>23</v>
      </c>
      <c r="C40" s="99">
        <f t="shared" si="0"/>
        <v>0.35173573940969571</v>
      </c>
      <c r="D40" s="100"/>
      <c r="E40" s="104">
        <v>4211040</v>
      </c>
      <c r="F40" s="99">
        <f t="shared" si="1"/>
        <v>1.0743368661281036</v>
      </c>
      <c r="G40" s="102"/>
      <c r="H40" s="105">
        <v>54483.32</v>
      </c>
    </row>
    <row r="41" spans="1:8" s="109" customFormat="1" ht="12.95" customHeight="1" x14ac:dyDescent="0.2">
      <c r="A41" s="271"/>
      <c r="B41" s="272"/>
      <c r="C41" s="273"/>
      <c r="D41" s="274"/>
      <c r="E41" s="275"/>
      <c r="F41" s="273"/>
      <c r="G41" s="276"/>
      <c r="H41" s="277"/>
    </row>
    <row r="42" spans="1:8" s="109" customFormat="1" ht="12.95" customHeight="1" x14ac:dyDescent="0.2">
      <c r="A42" s="217"/>
      <c r="B42" s="218"/>
      <c r="C42" s="99"/>
      <c r="D42" s="100"/>
      <c r="E42" s="114"/>
      <c r="F42" s="99"/>
      <c r="G42" s="219"/>
      <c r="H42" s="220"/>
    </row>
    <row r="43" spans="1:8" s="109" customFormat="1" ht="12.95" customHeight="1" x14ac:dyDescent="0.2">
      <c r="A43" s="217"/>
      <c r="B43" s="218"/>
      <c r="C43" s="99"/>
      <c r="D43" s="100"/>
      <c r="E43" s="114"/>
      <c r="F43" s="99"/>
      <c r="G43" s="219"/>
      <c r="H43" s="220"/>
    </row>
    <row r="44" spans="1:8" s="109" customFormat="1" ht="12.95" customHeight="1" x14ac:dyDescent="0.2">
      <c r="A44" s="221"/>
      <c r="B44" s="222"/>
      <c r="C44" s="212"/>
      <c r="D44" s="213"/>
      <c r="E44" s="120"/>
      <c r="F44" s="212"/>
      <c r="G44" s="223"/>
      <c r="H44" s="224"/>
    </row>
    <row r="45" spans="1:8" s="109" customFormat="1" ht="32.25" customHeight="1" x14ac:dyDescent="0.25">
      <c r="A45" s="14"/>
      <c r="B45" s="19"/>
      <c r="C45" s="207" t="s">
        <v>39</v>
      </c>
      <c r="D45" s="79"/>
      <c r="E45" s="205" t="s">
        <v>10</v>
      </c>
      <c r="F45" s="207" t="s">
        <v>39</v>
      </c>
      <c r="G45" s="15"/>
      <c r="H45" s="350" t="s">
        <v>110</v>
      </c>
    </row>
    <row r="46" spans="1:8" s="109" customFormat="1" ht="12.95" customHeight="1" x14ac:dyDescent="0.25">
      <c r="A46" s="16" t="s">
        <v>79</v>
      </c>
      <c r="B46" s="7" t="s">
        <v>62</v>
      </c>
      <c r="C46" s="8" t="s">
        <v>9</v>
      </c>
      <c r="D46" s="77"/>
      <c r="E46" s="206" t="s">
        <v>64</v>
      </c>
      <c r="F46" s="8" t="s">
        <v>9</v>
      </c>
      <c r="G46" s="17"/>
      <c r="H46" s="351"/>
    </row>
    <row r="47" spans="1:8" s="109" customFormat="1" ht="12.95" customHeight="1" x14ac:dyDescent="0.2">
      <c r="A47" s="97"/>
      <c r="B47" s="98"/>
      <c r="C47" s="99"/>
      <c r="D47" s="100"/>
      <c r="E47" s="104"/>
      <c r="F47" s="99"/>
      <c r="G47" s="102"/>
      <c r="H47" s="105"/>
    </row>
    <row r="48" spans="1:8" s="109" customFormat="1" ht="12.95" customHeight="1" x14ac:dyDescent="0.2">
      <c r="A48" s="97">
        <v>10106</v>
      </c>
      <c r="B48" s="98">
        <v>22</v>
      </c>
      <c r="C48" s="99">
        <f t="shared" ref="C48:C61" si="2">(B48/$B$75)*100</f>
        <v>0.3364428811744915</v>
      </c>
      <c r="D48" s="100"/>
      <c r="E48" s="101">
        <v>1173669</v>
      </c>
      <c r="F48" s="99">
        <f t="shared" ref="F48:F61" si="3">(E48/$E$75)*100</f>
        <v>0.29943098981052313</v>
      </c>
      <c r="G48" s="102"/>
      <c r="H48" s="103">
        <v>39638.199999999997</v>
      </c>
    </row>
    <row r="49" spans="1:8" s="109" customFormat="1" ht="12.95" customHeight="1" x14ac:dyDescent="0.2">
      <c r="A49" s="97">
        <v>10110</v>
      </c>
      <c r="B49" s="98">
        <v>19</v>
      </c>
      <c r="C49" s="99">
        <f t="shared" si="2"/>
        <v>0.29056430646887904</v>
      </c>
      <c r="D49" s="100"/>
      <c r="E49" s="101">
        <v>800586</v>
      </c>
      <c r="F49" s="99">
        <f t="shared" si="3"/>
        <v>0.20424860706762085</v>
      </c>
      <c r="G49" s="102"/>
      <c r="H49" s="103">
        <v>20785.52</v>
      </c>
    </row>
    <row r="50" spans="1:8" s="109" customFormat="1" ht="12.95" customHeight="1" x14ac:dyDescent="0.2">
      <c r="A50" s="97">
        <v>10111</v>
      </c>
      <c r="B50" s="98">
        <v>18</v>
      </c>
      <c r="C50" s="99">
        <f t="shared" si="2"/>
        <v>0.27527144823367483</v>
      </c>
      <c r="D50" s="100"/>
      <c r="E50" s="104">
        <v>2574066</v>
      </c>
      <c r="F50" s="99">
        <f t="shared" si="3"/>
        <v>0.65670570681990748</v>
      </c>
      <c r="G50" s="102"/>
      <c r="H50" s="105">
        <v>72493.94</v>
      </c>
    </row>
    <row r="51" spans="1:8" s="109" customFormat="1" ht="12.95" customHeight="1" x14ac:dyDescent="0.2">
      <c r="A51" s="97">
        <v>10118</v>
      </c>
      <c r="B51" s="98">
        <v>39</v>
      </c>
      <c r="C51" s="99">
        <f t="shared" si="2"/>
        <v>0.59642147117296218</v>
      </c>
      <c r="D51" s="100"/>
      <c r="E51" s="104">
        <v>3170499</v>
      </c>
      <c r="F51" s="99">
        <f t="shared" si="3"/>
        <v>0.80887000829303124</v>
      </c>
      <c r="G51" s="102"/>
      <c r="H51" s="105">
        <v>31903.759999999998</v>
      </c>
    </row>
    <row r="52" spans="1:8" s="109" customFormat="1" ht="12.95" customHeight="1" x14ac:dyDescent="0.2">
      <c r="A52" s="97">
        <v>10119</v>
      </c>
      <c r="B52" s="98">
        <v>56</v>
      </c>
      <c r="C52" s="99">
        <f t="shared" si="2"/>
        <v>0.85640006117143286</v>
      </c>
      <c r="D52" s="100"/>
      <c r="E52" s="104">
        <v>2032121</v>
      </c>
      <c r="F52" s="99">
        <f t="shared" si="3"/>
        <v>0.51844259535248016</v>
      </c>
      <c r="G52" s="102"/>
      <c r="H52" s="105">
        <v>28438.03</v>
      </c>
    </row>
    <row r="53" spans="1:8" s="109" customFormat="1" ht="12.95" customHeight="1" x14ac:dyDescent="0.2">
      <c r="A53" s="97">
        <v>10128</v>
      </c>
      <c r="B53" s="98">
        <v>32</v>
      </c>
      <c r="C53" s="99">
        <f t="shared" si="2"/>
        <v>0.4893714635265331</v>
      </c>
      <c r="D53" s="100"/>
      <c r="E53" s="104">
        <v>530749</v>
      </c>
      <c r="F53" s="99">
        <f t="shared" si="3"/>
        <v>0.13540674450031939</v>
      </c>
      <c r="G53" s="102"/>
      <c r="H53" s="105">
        <v>410.67</v>
      </c>
    </row>
    <row r="54" spans="1:8" s="109" customFormat="1" ht="12.95" customHeight="1" x14ac:dyDescent="0.2">
      <c r="A54" s="97">
        <v>10151</v>
      </c>
      <c r="B54" s="98">
        <v>18</v>
      </c>
      <c r="C54" s="99">
        <f t="shared" si="2"/>
        <v>0.27527144823367483</v>
      </c>
      <c r="D54" s="100"/>
      <c r="E54" s="104">
        <v>853529</v>
      </c>
      <c r="F54" s="99">
        <f t="shared" si="3"/>
        <v>0.21775563067780268</v>
      </c>
      <c r="G54" s="102"/>
      <c r="H54" s="105">
        <v>31501.22</v>
      </c>
    </row>
    <row r="55" spans="1:8" s="109" customFormat="1" ht="12.95" customHeight="1" x14ac:dyDescent="0.2">
      <c r="A55" s="97">
        <v>10152</v>
      </c>
      <c r="B55" s="98">
        <v>23</v>
      </c>
      <c r="C55" s="99">
        <f t="shared" si="2"/>
        <v>0.35173573940969571</v>
      </c>
      <c r="D55" s="100"/>
      <c r="E55" s="104">
        <v>2038134</v>
      </c>
      <c r="F55" s="99">
        <f t="shared" si="3"/>
        <v>0.51997665524647985</v>
      </c>
      <c r="G55" s="102"/>
      <c r="H55" s="105">
        <v>74833.64</v>
      </c>
    </row>
    <row r="56" spans="1:8" s="109" customFormat="1" ht="12.95" customHeight="1" x14ac:dyDescent="0.2">
      <c r="A56" s="97">
        <v>10153</v>
      </c>
      <c r="B56" s="98">
        <v>22</v>
      </c>
      <c r="C56" s="99">
        <f t="shared" si="2"/>
        <v>0.3364428811744915</v>
      </c>
      <c r="D56" s="100"/>
      <c r="E56" s="104">
        <v>3028760</v>
      </c>
      <c r="F56" s="99">
        <f t="shared" si="3"/>
        <v>0.77270900458180303</v>
      </c>
      <c r="G56" s="102"/>
      <c r="H56" s="105">
        <v>75354.52</v>
      </c>
    </row>
    <row r="57" spans="1:8" s="109" customFormat="1" ht="12.95" customHeight="1" x14ac:dyDescent="0.2">
      <c r="A57" s="97">
        <v>10155</v>
      </c>
      <c r="B57" s="98">
        <v>17</v>
      </c>
      <c r="C57" s="99">
        <f t="shared" si="2"/>
        <v>0.25997858999847073</v>
      </c>
      <c r="D57" s="100"/>
      <c r="E57" s="104">
        <v>416018</v>
      </c>
      <c r="F57" s="99">
        <f t="shared" si="3"/>
        <v>0.10613612655611951</v>
      </c>
      <c r="G57" s="102"/>
      <c r="H57" s="105">
        <v>20054.740000000002</v>
      </c>
    </row>
    <row r="58" spans="1:8" s="109" customFormat="1" ht="12.95" customHeight="1" x14ac:dyDescent="0.2">
      <c r="A58" s="97">
        <v>10158</v>
      </c>
      <c r="B58" s="98">
        <v>14</v>
      </c>
      <c r="C58" s="99">
        <f t="shared" si="2"/>
        <v>0.21410001529285821</v>
      </c>
      <c r="D58" s="100"/>
      <c r="E58" s="104">
        <v>1068386</v>
      </c>
      <c r="F58" s="99">
        <f t="shared" si="3"/>
        <v>0.27257078229015641</v>
      </c>
      <c r="G58" s="102"/>
      <c r="H58" s="105">
        <v>48735.42</v>
      </c>
    </row>
    <row r="59" spans="1:8" s="109" customFormat="1" ht="12.95" customHeight="1" x14ac:dyDescent="0.2">
      <c r="A59" s="97">
        <v>10165</v>
      </c>
      <c r="B59" s="98">
        <v>38</v>
      </c>
      <c r="C59" s="99">
        <f t="shared" si="2"/>
        <v>0.58112861293775808</v>
      </c>
      <c r="D59" s="100"/>
      <c r="E59" s="104">
        <v>1178149</v>
      </c>
      <c r="F59" s="99">
        <f t="shared" si="3"/>
        <v>0.30057394479557525</v>
      </c>
      <c r="G59" s="102"/>
      <c r="H59" s="105">
        <v>25957.08</v>
      </c>
    </row>
    <row r="60" spans="1:8" s="109" customFormat="1" ht="12.95" customHeight="1" x14ac:dyDescent="0.2">
      <c r="A60" s="97">
        <v>10166</v>
      </c>
      <c r="B60" s="98">
        <v>16</v>
      </c>
      <c r="C60" s="99">
        <f t="shared" si="2"/>
        <v>0.24468573176326655</v>
      </c>
      <c r="D60" s="100"/>
      <c r="E60" s="104">
        <v>3305135</v>
      </c>
      <c r="F60" s="99">
        <f t="shared" si="3"/>
        <v>0.84321886708041482</v>
      </c>
      <c r="G60" s="102"/>
      <c r="H60" s="105">
        <v>108711.92</v>
      </c>
    </row>
    <row r="61" spans="1:8" s="111" customFormat="1" ht="12.95" customHeight="1" x14ac:dyDescent="0.2">
      <c r="A61" s="97">
        <v>10167</v>
      </c>
      <c r="B61" s="98">
        <v>15</v>
      </c>
      <c r="C61" s="99">
        <f t="shared" si="2"/>
        <v>0.2293928735280624</v>
      </c>
      <c r="D61" s="100"/>
      <c r="E61" s="104">
        <v>2585602</v>
      </c>
      <c r="F61" s="99">
        <f t="shared" si="3"/>
        <v>0.65964881590641677</v>
      </c>
      <c r="G61" s="102"/>
      <c r="H61" s="105">
        <v>113049.44</v>
      </c>
    </row>
    <row r="62" spans="1:8" s="111" customFormat="1" ht="12.95" customHeight="1" x14ac:dyDescent="0.2">
      <c r="A62" s="97">
        <v>10169</v>
      </c>
      <c r="B62" s="98">
        <v>20</v>
      </c>
      <c r="C62" s="99">
        <f t="shared" ref="C62:C72" si="4">(B62/$B$75)*100</f>
        <v>0.3058571647040832</v>
      </c>
      <c r="D62" s="100"/>
      <c r="E62" s="104">
        <v>1460072</v>
      </c>
      <c r="F62" s="99">
        <f t="shared" ref="F62:F72" si="5">(E62/$E$75)*100</f>
        <v>0.37249923458371154</v>
      </c>
      <c r="G62" s="102"/>
      <c r="H62" s="105">
        <v>35019.29</v>
      </c>
    </row>
    <row r="63" spans="1:8" s="111" customFormat="1" ht="12.95" customHeight="1" x14ac:dyDescent="0.2">
      <c r="A63" s="97">
        <v>10170</v>
      </c>
      <c r="B63" s="98">
        <v>18</v>
      </c>
      <c r="C63" s="99">
        <f t="shared" si="4"/>
        <v>0.27527144823367483</v>
      </c>
      <c r="D63" s="100"/>
      <c r="E63" s="106">
        <v>462231</v>
      </c>
      <c r="F63" s="99">
        <f t="shared" si="5"/>
        <v>0.11792616644991726</v>
      </c>
      <c r="G63" s="107"/>
      <c r="H63" s="108">
        <v>23440.75</v>
      </c>
    </row>
    <row r="64" spans="1:8" s="111" customFormat="1" ht="12.95" customHeight="1" x14ac:dyDescent="0.2">
      <c r="A64" s="97">
        <v>10171</v>
      </c>
      <c r="B64" s="98">
        <v>18</v>
      </c>
      <c r="C64" s="99">
        <f t="shared" si="4"/>
        <v>0.27527144823367483</v>
      </c>
      <c r="D64" s="100"/>
      <c r="E64" s="106">
        <v>1261467</v>
      </c>
      <c r="F64" s="99">
        <f t="shared" si="5"/>
        <v>0.3218303562787389</v>
      </c>
      <c r="G64" s="107"/>
      <c r="H64" s="108">
        <v>73159.34</v>
      </c>
    </row>
    <row r="65" spans="1:8" s="111" customFormat="1" ht="12.95" customHeight="1" x14ac:dyDescent="0.2">
      <c r="A65" s="97">
        <v>10172</v>
      </c>
      <c r="B65" s="98">
        <v>15</v>
      </c>
      <c r="C65" s="99">
        <f t="shared" si="4"/>
        <v>0.2293928735280624</v>
      </c>
      <c r="D65" s="100"/>
      <c r="E65" s="106">
        <v>1819311</v>
      </c>
      <c r="F65" s="99">
        <f t="shared" si="5"/>
        <v>0.4641496823236983</v>
      </c>
      <c r="G65" s="107"/>
      <c r="H65" s="108">
        <v>79867.490000000005</v>
      </c>
    </row>
    <row r="66" spans="1:8" s="111" customFormat="1" ht="12.95" customHeight="1" x14ac:dyDescent="0.2">
      <c r="A66" s="97">
        <v>10173</v>
      </c>
      <c r="B66" s="98">
        <v>14</v>
      </c>
      <c r="C66" s="99">
        <f t="shared" si="4"/>
        <v>0.21410001529285821</v>
      </c>
      <c r="D66" s="100"/>
      <c r="E66" s="106">
        <v>1058217</v>
      </c>
      <c r="F66" s="99">
        <f t="shared" si="5"/>
        <v>0.26997642754841644</v>
      </c>
      <c r="G66" s="107"/>
      <c r="H66" s="108">
        <v>19807.78</v>
      </c>
    </row>
    <row r="67" spans="1:8" s="111" customFormat="1" ht="12.95" customHeight="1" x14ac:dyDescent="0.2">
      <c r="A67" s="97">
        <v>10174</v>
      </c>
      <c r="B67" s="98">
        <v>19</v>
      </c>
      <c r="C67" s="99">
        <f t="shared" si="4"/>
        <v>0.29056430646887904</v>
      </c>
      <c r="D67" s="100"/>
      <c r="E67" s="106">
        <v>842743</v>
      </c>
      <c r="F67" s="99">
        <f t="shared" si="5"/>
        <v>0.21500386450173745</v>
      </c>
      <c r="G67" s="107"/>
      <c r="H67" s="108">
        <v>31226.36</v>
      </c>
    </row>
    <row r="68" spans="1:8" s="111" customFormat="1" ht="12.95" customHeight="1" x14ac:dyDescent="0.2">
      <c r="A68" s="97">
        <v>10175</v>
      </c>
      <c r="B68" s="98">
        <v>22</v>
      </c>
      <c r="C68" s="99">
        <f t="shared" si="4"/>
        <v>0.3364428811744915</v>
      </c>
      <c r="D68" s="100"/>
      <c r="E68" s="106">
        <v>520878</v>
      </c>
      <c r="F68" s="99">
        <f t="shared" si="5"/>
        <v>0.13288841667499582</v>
      </c>
      <c r="G68" s="107"/>
      <c r="H68" s="108">
        <v>21330.240000000002</v>
      </c>
    </row>
    <row r="69" spans="1:8" s="111" customFormat="1" ht="12.95" customHeight="1" x14ac:dyDescent="0.2">
      <c r="A69" s="97">
        <v>10176</v>
      </c>
      <c r="B69" s="98">
        <v>18</v>
      </c>
      <c r="C69" s="99">
        <f t="shared" si="4"/>
        <v>0.27527144823367483</v>
      </c>
      <c r="D69" s="100"/>
      <c r="E69" s="106">
        <v>630936</v>
      </c>
      <c r="F69" s="99">
        <f t="shared" si="5"/>
        <v>0.16096684072518933</v>
      </c>
      <c r="G69" s="107"/>
      <c r="H69" s="108">
        <v>24156.85</v>
      </c>
    </row>
    <row r="70" spans="1:8" s="109" customFormat="1" ht="12.95" customHeight="1" x14ac:dyDescent="0.2">
      <c r="A70" s="97">
        <v>10271</v>
      </c>
      <c r="B70" s="98">
        <v>14</v>
      </c>
      <c r="C70" s="99">
        <f t="shared" si="4"/>
        <v>0.21410001529285821</v>
      </c>
      <c r="D70" s="100"/>
      <c r="E70" s="106">
        <v>575992</v>
      </c>
      <c r="F70" s="99">
        <f t="shared" si="5"/>
        <v>0.1469493142299429</v>
      </c>
      <c r="G70" s="107"/>
      <c r="H70" s="108">
        <v>25331.74</v>
      </c>
    </row>
    <row r="71" spans="1:8" s="109" customFormat="1" ht="12.95" customHeight="1" x14ac:dyDescent="0.2">
      <c r="A71" s="97">
        <v>10279</v>
      </c>
      <c r="B71" s="98">
        <v>11</v>
      </c>
      <c r="C71" s="99">
        <f t="shared" si="4"/>
        <v>0.16822144058724575</v>
      </c>
      <c r="D71" s="100"/>
      <c r="E71" s="106">
        <v>362528</v>
      </c>
      <c r="F71" s="99">
        <f t="shared" si="5"/>
        <v>9.2489550183253819E-2</v>
      </c>
      <c r="G71" s="107"/>
      <c r="H71" s="108">
        <v>35760.620000000003</v>
      </c>
    </row>
    <row r="72" spans="1:8" s="109" customFormat="1" ht="12.95" customHeight="1" x14ac:dyDescent="0.2">
      <c r="A72" s="97">
        <v>10281</v>
      </c>
      <c r="B72" s="98">
        <v>26</v>
      </c>
      <c r="C72" s="99">
        <f t="shared" si="4"/>
        <v>0.39761431411530812</v>
      </c>
      <c r="D72" s="100"/>
      <c r="E72" s="106">
        <v>5817883</v>
      </c>
      <c r="F72" s="99">
        <f t="shared" si="5"/>
        <v>1.4842808877901827</v>
      </c>
      <c r="G72" s="107"/>
      <c r="H72" s="108">
        <v>85697.5</v>
      </c>
    </row>
    <row r="73" spans="1:8" s="109" customFormat="1" ht="12.95" customHeight="1" x14ac:dyDescent="0.2">
      <c r="A73" s="97" t="s">
        <v>164</v>
      </c>
      <c r="B73" s="98">
        <v>369</v>
      </c>
      <c r="C73" s="99">
        <f>(B73/$B$75)*100</f>
        <v>5.6430646887903348</v>
      </c>
      <c r="D73" s="100"/>
      <c r="E73" s="104">
        <v>38667368</v>
      </c>
      <c r="F73" s="99">
        <f>(E73/$E$75)*100</f>
        <v>9.8649689764386288</v>
      </c>
      <c r="G73" s="102"/>
      <c r="H73" s="105">
        <v>29212.91</v>
      </c>
    </row>
    <row r="74" spans="1:8" s="20" customFormat="1" ht="12.75" customHeight="1" x14ac:dyDescent="0.25">
      <c r="A74" s="29"/>
      <c r="B74" s="30"/>
      <c r="C74" s="31"/>
      <c r="D74" s="32"/>
      <c r="E74" s="36"/>
      <c r="F74" s="31"/>
      <c r="G74" s="34"/>
      <c r="H74" s="37"/>
    </row>
    <row r="75" spans="1:8" ht="12.75" customHeight="1" x14ac:dyDescent="0.25">
      <c r="A75" s="83" t="s">
        <v>0</v>
      </c>
      <c r="B75" s="84">
        <f>SUM(B11:B74)</f>
        <v>6539</v>
      </c>
      <c r="C75" s="85">
        <f>SUM(C11:C74)</f>
        <v>100</v>
      </c>
      <c r="D75" s="86" t="s">
        <v>11</v>
      </c>
      <c r="E75" s="87">
        <f>SUM(E11:E74)</f>
        <v>391966443</v>
      </c>
      <c r="F75" s="85">
        <f>SUM(F11:F74)</f>
        <v>99.999999999999972</v>
      </c>
      <c r="G75" s="88" t="s">
        <v>11</v>
      </c>
      <c r="H75" s="90">
        <v>24431</v>
      </c>
    </row>
    <row r="76" spans="1:8" x14ac:dyDescent="0.25">
      <c r="A76" s="21"/>
      <c r="B76" s="22"/>
      <c r="C76" s="23"/>
      <c r="D76" s="24"/>
      <c r="E76" s="25"/>
      <c r="F76" s="23"/>
      <c r="G76" s="26"/>
    </row>
    <row r="77" spans="1:8" ht="12" customHeight="1" x14ac:dyDescent="0.25">
      <c r="A77" s="349"/>
      <c r="B77" s="349"/>
      <c r="C77" s="349"/>
      <c r="D77" s="349"/>
      <c r="E77" s="349"/>
      <c r="F77" s="349"/>
      <c r="G77" s="349"/>
      <c r="H77" s="349"/>
    </row>
    <row r="79" spans="1:8" x14ac:dyDescent="0.25">
      <c r="A79" s="96"/>
    </row>
  </sheetData>
  <mergeCells count="9">
    <mergeCell ref="A1:H1"/>
    <mergeCell ref="A2:H2"/>
    <mergeCell ref="A4:H4"/>
    <mergeCell ref="A5:H5"/>
    <mergeCell ref="A77:H77"/>
    <mergeCell ref="A6:H6"/>
    <mergeCell ref="A7:H7"/>
    <mergeCell ref="H8:H9"/>
    <mergeCell ref="H45:H46"/>
  </mergeCells>
  <phoneticPr fontId="4" type="noConversion"/>
  <printOptions horizontalCentered="1"/>
  <pageMargins left="0.7" right="0.7" top="0.75" bottom="0.75" header="0.3" footer="0.3"/>
  <pageSetup fitToHeight="2" orientation="portrait" horizontalDpi="4294967295" verticalDpi="4294967295" r:id="rId1"/>
  <rowBreaks count="1" manualBreakCount="1">
    <brk id="43" max="7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CCFF"/>
  </sheetPr>
  <dimension ref="A1:H26"/>
  <sheetViews>
    <sheetView showGridLines="0" zoomScaleNormal="100" workbookViewId="0">
      <selection sqref="A1:H1"/>
    </sheetView>
  </sheetViews>
  <sheetFormatPr defaultRowHeight="15" x14ac:dyDescent="0.25"/>
  <cols>
    <col min="1" max="1" width="22.42578125" style="1" customWidth="1"/>
    <col min="2" max="2" width="11.85546875" style="5" customWidth="1"/>
    <col min="3" max="3" width="11" style="5" customWidth="1"/>
    <col min="4" max="4" width="2.140625" style="5" customWidth="1"/>
    <col min="5" max="5" width="14.7109375" style="5" customWidth="1"/>
    <col min="6" max="6" width="11" style="5" customWidth="1"/>
    <col min="7" max="7" width="2.7109375" style="1" customWidth="1"/>
    <col min="8" max="8" width="14.5703125" style="1" customWidth="1"/>
    <col min="9" max="16384" width="9.140625" style="1"/>
  </cols>
  <sheetData>
    <row r="1" spans="1:8" ht="18" x14ac:dyDescent="0.25">
      <c r="A1" s="342" t="s">
        <v>8</v>
      </c>
      <c r="B1" s="342"/>
      <c r="C1" s="342"/>
      <c r="D1" s="342"/>
      <c r="E1" s="342"/>
      <c r="F1" s="342"/>
      <c r="G1" s="342"/>
      <c r="H1" s="342"/>
    </row>
    <row r="2" spans="1:8" ht="18" x14ac:dyDescent="0.25">
      <c r="A2" s="342" t="s">
        <v>207</v>
      </c>
      <c r="B2" s="342"/>
      <c r="C2" s="342"/>
      <c r="D2" s="342"/>
      <c r="E2" s="342"/>
      <c r="F2" s="342"/>
      <c r="G2" s="342"/>
      <c r="H2" s="342"/>
    </row>
    <row r="3" spans="1:8" ht="18" x14ac:dyDescent="0.25">
      <c r="A3" s="95"/>
      <c r="B3" s="95"/>
      <c r="C3" s="95"/>
      <c r="D3" s="95"/>
      <c r="E3" s="95"/>
      <c r="F3" s="95"/>
      <c r="G3" s="95"/>
      <c r="H3" s="95"/>
    </row>
    <row r="4" spans="1:8" ht="18" x14ac:dyDescent="0.25">
      <c r="A4" s="342" t="s">
        <v>82</v>
      </c>
      <c r="B4" s="342"/>
      <c r="C4" s="342"/>
      <c r="D4" s="342"/>
      <c r="E4" s="342"/>
      <c r="F4" s="342"/>
      <c r="G4" s="342"/>
      <c r="H4" s="342"/>
    </row>
    <row r="5" spans="1:8" ht="18" x14ac:dyDescent="0.25">
      <c r="A5" s="342" t="s">
        <v>85</v>
      </c>
      <c r="B5" s="342"/>
      <c r="C5" s="342"/>
      <c r="D5" s="342"/>
      <c r="E5" s="342"/>
      <c r="F5" s="342"/>
      <c r="G5" s="342"/>
      <c r="H5" s="342"/>
    </row>
    <row r="6" spans="1:8" ht="18" x14ac:dyDescent="0.25">
      <c r="A6" s="342" t="s">
        <v>86</v>
      </c>
      <c r="B6" s="342"/>
      <c r="C6" s="342"/>
      <c r="D6" s="342"/>
      <c r="E6" s="342"/>
      <c r="F6" s="342"/>
      <c r="G6" s="342"/>
      <c r="H6" s="342"/>
    </row>
    <row r="7" spans="1:8" ht="15" customHeight="1" x14ac:dyDescent="0.25">
      <c r="A7" s="28"/>
      <c r="B7" s="13"/>
      <c r="C7" s="13"/>
      <c r="D7" s="13"/>
      <c r="E7" s="13"/>
      <c r="F7" s="13"/>
      <c r="G7" s="56"/>
    </row>
    <row r="8" spans="1:8" ht="30.75" customHeight="1" x14ac:dyDescent="0.25">
      <c r="A8" s="352" t="s">
        <v>87</v>
      </c>
      <c r="B8" s="19"/>
      <c r="C8" s="207" t="s">
        <v>39</v>
      </c>
      <c r="D8" s="208"/>
      <c r="E8" s="205" t="s">
        <v>10</v>
      </c>
      <c r="F8" s="207" t="s">
        <v>39</v>
      </c>
      <c r="G8" s="15"/>
      <c r="H8" s="338" t="s">
        <v>110</v>
      </c>
    </row>
    <row r="9" spans="1:8" ht="15" customHeight="1" x14ac:dyDescent="0.25">
      <c r="A9" s="353"/>
      <c r="B9" s="7" t="s">
        <v>60</v>
      </c>
      <c r="C9" s="8" t="s">
        <v>9</v>
      </c>
      <c r="D9" s="77"/>
      <c r="E9" s="206" t="s">
        <v>64</v>
      </c>
      <c r="F9" s="8" t="s">
        <v>9</v>
      </c>
      <c r="G9" s="76"/>
      <c r="H9" s="339"/>
    </row>
    <row r="10" spans="1:8" ht="14.25" customHeight="1" x14ac:dyDescent="0.25">
      <c r="A10" s="18"/>
      <c r="B10" s="30"/>
      <c r="C10" s="31"/>
      <c r="D10" s="32"/>
      <c r="E10" s="33"/>
      <c r="F10" s="31"/>
      <c r="G10" s="34"/>
      <c r="H10" s="35"/>
    </row>
    <row r="11" spans="1:8" ht="19.899999999999999" customHeight="1" x14ac:dyDescent="0.25">
      <c r="A11" s="29">
        <v>1</v>
      </c>
      <c r="B11" s="292">
        <v>6539</v>
      </c>
      <c r="C11" s="31">
        <f t="shared" ref="C11:C22" si="0">(B11/$B$24)*100</f>
        <v>85.678721174004195</v>
      </c>
      <c r="D11" s="32" t="s">
        <v>11</v>
      </c>
      <c r="E11" s="302">
        <v>391966442</v>
      </c>
      <c r="F11" s="31">
        <f t="shared" ref="F11:F22" si="1">(E11/$E$24)*100</f>
        <v>45.997291062722553</v>
      </c>
      <c r="G11" s="34" t="s">
        <v>11</v>
      </c>
      <c r="H11" s="35">
        <v>24431.39</v>
      </c>
    </row>
    <row r="12" spans="1:8" s="20" customFormat="1" ht="19.899999999999999" customHeight="1" x14ac:dyDescent="0.25">
      <c r="A12" s="29">
        <v>2</v>
      </c>
      <c r="B12" s="292">
        <v>635</v>
      </c>
      <c r="C12" s="31">
        <f t="shared" si="0"/>
        <v>8.3202306079664563</v>
      </c>
      <c r="D12" s="32"/>
      <c r="E12" s="303">
        <v>121363319</v>
      </c>
      <c r="F12" s="31">
        <f t="shared" si="1"/>
        <v>14.241994492939389</v>
      </c>
      <c r="G12" s="34"/>
      <c r="H12" s="37">
        <v>71669.210000000006</v>
      </c>
    </row>
    <row r="13" spans="1:8" s="20" customFormat="1" ht="19.899999999999999" customHeight="1" x14ac:dyDescent="0.25">
      <c r="A13" s="29">
        <v>3</v>
      </c>
      <c r="B13" s="292">
        <v>170</v>
      </c>
      <c r="C13" s="31">
        <f t="shared" si="0"/>
        <v>2.2274633123689727</v>
      </c>
      <c r="D13" s="32"/>
      <c r="E13" s="303">
        <v>59657546</v>
      </c>
      <c r="F13" s="31">
        <f t="shared" si="1"/>
        <v>7.0008174512290511</v>
      </c>
      <c r="G13" s="34"/>
      <c r="H13" s="37">
        <v>138656.74</v>
      </c>
    </row>
    <row r="14" spans="1:8" s="20" customFormat="1" ht="19.899999999999999" customHeight="1" x14ac:dyDescent="0.25">
      <c r="A14" s="29">
        <v>4</v>
      </c>
      <c r="B14" s="292">
        <v>104</v>
      </c>
      <c r="C14" s="31">
        <f t="shared" si="0"/>
        <v>1.3626834381551363</v>
      </c>
      <c r="D14" s="32"/>
      <c r="E14" s="303">
        <v>54463578</v>
      </c>
      <c r="F14" s="31">
        <f t="shared" si="1"/>
        <v>6.3913049209026243</v>
      </c>
      <c r="G14" s="34"/>
      <c r="H14" s="37">
        <v>204916.84</v>
      </c>
    </row>
    <row r="15" spans="1:8" s="67" customFormat="1" ht="19.899999999999999" customHeight="1" x14ac:dyDescent="0.25">
      <c r="A15" s="29">
        <v>5</v>
      </c>
      <c r="B15" s="292">
        <v>39</v>
      </c>
      <c r="C15" s="31">
        <f t="shared" si="0"/>
        <v>0.51100628930817604</v>
      </c>
      <c r="D15" s="32"/>
      <c r="E15" s="303">
        <v>26673957</v>
      </c>
      <c r="F15" s="31">
        <f t="shared" si="1"/>
        <v>3.1301908338457856</v>
      </c>
      <c r="G15" s="52"/>
      <c r="H15" s="37">
        <v>421105.94</v>
      </c>
    </row>
    <row r="16" spans="1:8" s="20" customFormat="1" ht="19.899999999999999" customHeight="1" x14ac:dyDescent="0.25">
      <c r="A16" s="29">
        <v>6</v>
      </c>
      <c r="B16" s="292">
        <v>28</v>
      </c>
      <c r="C16" s="31">
        <f t="shared" si="0"/>
        <v>0.3668763102725367</v>
      </c>
      <c r="D16" s="32"/>
      <c r="E16" s="303">
        <v>26640527</v>
      </c>
      <c r="F16" s="31">
        <f t="shared" si="1"/>
        <v>3.1262678208644168</v>
      </c>
      <c r="G16" s="34"/>
      <c r="H16" s="37">
        <v>548793.06000000006</v>
      </c>
    </row>
    <row r="17" spans="1:8" s="20" customFormat="1" ht="19.899999999999999" customHeight="1" x14ac:dyDescent="0.25">
      <c r="A17" s="29">
        <v>7</v>
      </c>
      <c r="B17" s="292">
        <v>16</v>
      </c>
      <c r="C17" s="31">
        <f t="shared" si="0"/>
        <v>0.20964360587002098</v>
      </c>
      <c r="D17" s="32"/>
      <c r="E17" s="303">
        <v>14507885</v>
      </c>
      <c r="F17" s="31">
        <f t="shared" si="1"/>
        <v>1.7025013816093639</v>
      </c>
      <c r="G17" s="34"/>
      <c r="H17" s="37">
        <v>732316.08</v>
      </c>
    </row>
    <row r="18" spans="1:8" s="20" customFormat="1" ht="19.899999999999999" customHeight="1" x14ac:dyDescent="0.25">
      <c r="A18" s="29">
        <v>8</v>
      </c>
      <c r="B18" s="292">
        <v>23</v>
      </c>
      <c r="C18" s="31">
        <f t="shared" si="0"/>
        <v>0.30136268343815514</v>
      </c>
      <c r="D18" s="32"/>
      <c r="E18" s="303">
        <v>15372788</v>
      </c>
      <c r="F18" s="31">
        <f t="shared" si="1"/>
        <v>1.8039978128574805</v>
      </c>
      <c r="G18" s="34"/>
      <c r="H18" s="37">
        <v>484751.09</v>
      </c>
    </row>
    <row r="19" spans="1:8" s="20" customFormat="1" ht="19.899999999999999" customHeight="1" x14ac:dyDescent="0.25">
      <c r="A19" s="29">
        <v>9</v>
      </c>
      <c r="B19" s="292">
        <v>14</v>
      </c>
      <c r="C19" s="31">
        <f t="shared" si="0"/>
        <v>0.18343815513626835</v>
      </c>
      <c r="D19" s="32"/>
      <c r="E19" s="303">
        <v>11935471</v>
      </c>
      <c r="F19" s="31">
        <f t="shared" si="1"/>
        <v>1.4006284077698781</v>
      </c>
      <c r="G19" s="34"/>
      <c r="H19" s="37">
        <v>420507.22</v>
      </c>
    </row>
    <row r="20" spans="1:8" s="20" customFormat="1" ht="19.899999999999999" customHeight="1" x14ac:dyDescent="0.25">
      <c r="A20" s="309" t="s">
        <v>198</v>
      </c>
      <c r="B20" s="292">
        <v>27</v>
      </c>
      <c r="C20" s="31">
        <f t="shared" si="0"/>
        <v>0.35377358490566041</v>
      </c>
      <c r="D20" s="32"/>
      <c r="E20" s="303">
        <v>26541116</v>
      </c>
      <c r="F20" s="31">
        <f t="shared" si="1"/>
        <v>3.1146019326355563</v>
      </c>
      <c r="G20" s="34"/>
      <c r="H20" s="37">
        <v>599377.31999999995</v>
      </c>
    </row>
    <row r="21" spans="1:8" s="20" customFormat="1" ht="19.899999999999999" customHeight="1" x14ac:dyDescent="0.25">
      <c r="A21" s="294" t="s">
        <v>199</v>
      </c>
      <c r="B21" s="292">
        <v>12</v>
      </c>
      <c r="C21" s="31">
        <f t="shared" si="0"/>
        <v>0.15723270440251574</v>
      </c>
      <c r="D21" s="32"/>
      <c r="E21" s="303">
        <v>26137607</v>
      </c>
      <c r="F21" s="31">
        <f t="shared" si="1"/>
        <v>3.0672501215347778</v>
      </c>
      <c r="G21" s="34"/>
      <c r="H21" s="37">
        <v>2373862.2400000002</v>
      </c>
    </row>
    <row r="22" spans="1:8" s="20" customFormat="1" ht="19.899999999999999" customHeight="1" x14ac:dyDescent="0.25">
      <c r="A22" s="29" t="s">
        <v>84</v>
      </c>
      <c r="B22" s="292">
        <v>25</v>
      </c>
      <c r="C22" s="31">
        <f t="shared" si="0"/>
        <v>0.32756813417190772</v>
      </c>
      <c r="D22" s="32"/>
      <c r="E22" s="303">
        <v>76890908</v>
      </c>
      <c r="F22" s="31">
        <f t="shared" si="1"/>
        <v>9.0231537610891248</v>
      </c>
      <c r="G22" s="34"/>
      <c r="H22" s="37">
        <v>1725038.48</v>
      </c>
    </row>
    <row r="23" spans="1:8" s="20" customFormat="1" ht="9.6" customHeight="1" x14ac:dyDescent="0.25">
      <c r="A23" s="29"/>
      <c r="B23" s="30"/>
      <c r="C23" s="32"/>
      <c r="D23" s="32"/>
      <c r="E23" s="82"/>
      <c r="F23" s="32"/>
      <c r="G23" s="34"/>
      <c r="H23" s="89"/>
    </row>
    <row r="24" spans="1:8" ht="19.899999999999999" customHeight="1" x14ac:dyDescent="0.25">
      <c r="A24" s="83" t="s">
        <v>0</v>
      </c>
      <c r="B24" s="84">
        <f>SUM(B11:B22)</f>
        <v>7632</v>
      </c>
      <c r="C24" s="85">
        <f>SUM(C11:C22)</f>
        <v>100</v>
      </c>
      <c r="D24" s="86" t="s">
        <v>11</v>
      </c>
      <c r="E24" s="87">
        <f>SUM(E11:E22)</f>
        <v>852151144</v>
      </c>
      <c r="F24" s="85">
        <f>SUM(F11:F22)</f>
        <v>99.999999999999986</v>
      </c>
      <c r="G24" s="88" t="s">
        <v>11</v>
      </c>
      <c r="H24" s="90">
        <v>28391.88</v>
      </c>
    </row>
    <row r="25" spans="1:8" x14ac:dyDescent="0.25">
      <c r="A25" s="21"/>
      <c r="B25" s="22"/>
      <c r="C25" s="23"/>
      <c r="D25" s="24"/>
      <c r="E25" s="25"/>
      <c r="F25" s="23"/>
      <c r="G25" s="26"/>
    </row>
    <row r="26" spans="1:8" x14ac:dyDescent="0.25">
      <c r="A26" s="96"/>
      <c r="B26" s="295"/>
      <c r="C26" s="295"/>
      <c r="D26" s="295"/>
      <c r="E26" s="295"/>
      <c r="F26" s="295"/>
      <c r="G26" s="187"/>
      <c r="H26" s="187"/>
    </row>
  </sheetData>
  <mergeCells count="7">
    <mergeCell ref="A8:A9"/>
    <mergeCell ref="H8:H9"/>
    <mergeCell ref="A6:H6"/>
    <mergeCell ref="A1:H1"/>
    <mergeCell ref="A2:H2"/>
    <mergeCell ref="A4:H4"/>
    <mergeCell ref="A5:H5"/>
  </mergeCells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  <pageSetUpPr fitToPage="1"/>
  </sheetPr>
  <dimension ref="A1:L47"/>
  <sheetViews>
    <sheetView showGridLines="0" zoomScaleNormal="100" workbookViewId="0">
      <selection sqref="A1:L1"/>
    </sheetView>
  </sheetViews>
  <sheetFormatPr defaultRowHeight="12.75" x14ac:dyDescent="0.2"/>
  <cols>
    <col min="1" max="1" width="22.140625" style="169" customWidth="1"/>
    <col min="2" max="2" width="11.7109375" style="143" customWidth="1"/>
    <col min="3" max="3" width="6.7109375" style="143" customWidth="1"/>
    <col min="4" max="4" width="2.5703125" style="143" customWidth="1"/>
    <col min="5" max="5" width="11.7109375" style="143" customWidth="1"/>
    <col min="6" max="6" width="6.7109375" style="143" customWidth="1"/>
    <col min="7" max="7" width="2.5703125" style="143" customWidth="1"/>
    <col min="8" max="8" width="14.7109375" style="143" customWidth="1"/>
    <col min="9" max="9" width="6.7109375" style="143" customWidth="1"/>
    <col min="10" max="10" width="2.5703125" style="143" customWidth="1"/>
    <col min="11" max="12" width="15" style="143" customWidth="1"/>
    <col min="13" max="16384" width="9.140625" style="143"/>
  </cols>
  <sheetData>
    <row r="1" spans="1:12" ht="18" x14ac:dyDescent="0.25">
      <c r="A1" s="336" t="s">
        <v>8</v>
      </c>
      <c r="B1" s="336"/>
      <c r="C1" s="336"/>
      <c r="D1" s="336"/>
      <c r="E1" s="336"/>
      <c r="F1" s="336"/>
      <c r="G1" s="336"/>
      <c r="H1" s="336"/>
      <c r="I1" s="336"/>
      <c r="J1" s="336"/>
      <c r="K1" s="336"/>
      <c r="L1" s="336"/>
    </row>
    <row r="2" spans="1:12" ht="18" x14ac:dyDescent="0.25">
      <c r="A2" s="336" t="s">
        <v>207</v>
      </c>
      <c r="B2" s="336"/>
      <c r="C2" s="336"/>
      <c r="D2" s="336"/>
      <c r="E2" s="336"/>
      <c r="F2" s="336"/>
      <c r="G2" s="336"/>
      <c r="H2" s="336"/>
      <c r="I2" s="336"/>
      <c r="J2" s="336"/>
      <c r="K2" s="336"/>
      <c r="L2" s="336"/>
    </row>
    <row r="3" spans="1:12" ht="15" x14ac:dyDescent="0.25">
      <c r="A3" s="112"/>
      <c r="B3" s="112"/>
      <c r="C3" s="112"/>
      <c r="D3" s="112"/>
      <c r="E3" s="112"/>
      <c r="F3" s="112"/>
      <c r="G3" s="54"/>
      <c r="H3" s="54"/>
    </row>
    <row r="4" spans="1:12" ht="18" x14ac:dyDescent="0.25">
      <c r="A4" s="336" t="s">
        <v>83</v>
      </c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</row>
    <row r="5" spans="1:12" ht="18" x14ac:dyDescent="0.25">
      <c r="A5" s="336" t="s">
        <v>90</v>
      </c>
      <c r="B5" s="336"/>
      <c r="C5" s="336"/>
      <c r="D5" s="336"/>
      <c r="E5" s="336"/>
      <c r="F5" s="336"/>
      <c r="G5" s="336"/>
      <c r="H5" s="336"/>
      <c r="I5" s="336"/>
      <c r="J5" s="336"/>
      <c r="K5" s="336"/>
      <c r="L5" s="336"/>
    </row>
    <row r="6" spans="1:12" ht="18" x14ac:dyDescent="0.25">
      <c r="A6" s="336" t="s">
        <v>88</v>
      </c>
      <c r="B6" s="336"/>
      <c r="C6" s="336"/>
      <c r="D6" s="336"/>
      <c r="E6" s="336"/>
      <c r="F6" s="336"/>
      <c r="G6" s="336"/>
      <c r="H6" s="336"/>
      <c r="I6" s="336"/>
      <c r="J6" s="336"/>
      <c r="K6" s="336"/>
      <c r="L6" s="336"/>
    </row>
    <row r="7" spans="1:12" ht="18" x14ac:dyDescent="0.25">
      <c r="A7" s="122"/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2"/>
    </row>
    <row r="8" spans="1:12" ht="15" customHeight="1" x14ac:dyDescent="0.25">
      <c r="A8" s="144"/>
      <c r="B8" s="344" t="s">
        <v>158</v>
      </c>
      <c r="C8" s="354"/>
      <c r="D8" s="354"/>
      <c r="E8" s="354"/>
      <c r="F8" s="354"/>
      <c r="G8" s="354"/>
      <c r="H8" s="354"/>
      <c r="I8" s="354"/>
      <c r="J8" s="354"/>
      <c r="K8" s="354"/>
      <c r="L8" s="345"/>
    </row>
    <row r="9" spans="1:12" ht="46.5" customHeight="1" x14ac:dyDescent="0.25">
      <c r="A9" s="83" t="s">
        <v>63</v>
      </c>
      <c r="B9" s="125" t="s">
        <v>60</v>
      </c>
      <c r="C9" s="145" t="s">
        <v>57</v>
      </c>
      <c r="D9" s="146"/>
      <c r="E9" s="125" t="s">
        <v>62</v>
      </c>
      <c r="F9" s="145" t="s">
        <v>57</v>
      </c>
      <c r="G9" s="147"/>
      <c r="H9" s="145" t="s">
        <v>140</v>
      </c>
      <c r="I9" s="145" t="s">
        <v>57</v>
      </c>
      <c r="J9" s="148"/>
      <c r="K9" s="149" t="s">
        <v>110</v>
      </c>
      <c r="L9" s="149" t="s">
        <v>154</v>
      </c>
    </row>
    <row r="10" spans="1:12" ht="15" x14ac:dyDescent="0.25">
      <c r="A10" s="29"/>
      <c r="B10" s="127"/>
      <c r="C10" s="135"/>
      <c r="D10" s="135"/>
      <c r="E10" s="127"/>
      <c r="F10" s="135"/>
      <c r="G10" s="128"/>
      <c r="H10" s="135"/>
      <c r="I10" s="135"/>
      <c r="J10" s="128"/>
      <c r="K10" s="150"/>
      <c r="L10" s="150"/>
    </row>
    <row r="11" spans="1:12" ht="16.5" x14ac:dyDescent="0.3">
      <c r="A11" s="129" t="s">
        <v>71</v>
      </c>
      <c r="B11" s="130">
        <v>1408</v>
      </c>
      <c r="C11" s="151">
        <f>(B11/B$19)*100</f>
        <v>21.532344395167456</v>
      </c>
      <c r="D11" s="152" t="s">
        <v>11</v>
      </c>
      <c r="E11" s="130">
        <v>1408</v>
      </c>
      <c r="F11" s="151">
        <f>(E11/E$19)*100</f>
        <v>21.532344395167456</v>
      </c>
      <c r="G11" s="153" t="s">
        <v>11</v>
      </c>
      <c r="H11" s="136">
        <v>107960150</v>
      </c>
      <c r="I11" s="151">
        <f>(H11/H$19)*100</f>
        <v>27.543212487562901</v>
      </c>
      <c r="J11" s="165" t="s">
        <v>11</v>
      </c>
      <c r="K11" s="154">
        <v>33012.54</v>
      </c>
      <c r="L11" s="154">
        <v>33012.54</v>
      </c>
    </row>
    <row r="12" spans="1:12" ht="15" x14ac:dyDescent="0.25">
      <c r="A12" s="29" t="s">
        <v>72</v>
      </c>
      <c r="B12" s="138">
        <v>290</v>
      </c>
      <c r="C12" s="151">
        <f t="shared" ref="C12:C17" si="0">(B12/B$19)*100</f>
        <v>4.4349288882092059</v>
      </c>
      <c r="D12" s="152"/>
      <c r="E12" s="138">
        <v>290</v>
      </c>
      <c r="F12" s="151">
        <f t="shared" ref="F12:F17" si="1">(E12/E$19)*100</f>
        <v>4.4349288882092059</v>
      </c>
      <c r="G12" s="153"/>
      <c r="H12" s="137">
        <v>22404950</v>
      </c>
      <c r="I12" s="151">
        <f t="shared" ref="I12:I17" si="2">(H12/H$19)*100</f>
        <v>5.7160378030525383</v>
      </c>
      <c r="J12" s="153"/>
      <c r="K12" s="166">
        <v>27781.919999999998</v>
      </c>
      <c r="L12" s="166">
        <v>27781.919999999998</v>
      </c>
    </row>
    <row r="13" spans="1:12" ht="15" x14ac:dyDescent="0.25">
      <c r="A13" s="29" t="s">
        <v>73</v>
      </c>
      <c r="B13" s="130">
        <v>3003</v>
      </c>
      <c r="C13" s="151">
        <f t="shared" si="0"/>
        <v>45.92445328031809</v>
      </c>
      <c r="D13" s="152"/>
      <c r="E13" s="130">
        <v>3003</v>
      </c>
      <c r="F13" s="151">
        <f t="shared" si="1"/>
        <v>45.92445328031809</v>
      </c>
      <c r="G13" s="153"/>
      <c r="H13" s="137">
        <v>175016136</v>
      </c>
      <c r="I13" s="151">
        <f t="shared" si="2"/>
        <v>44.650795896450745</v>
      </c>
      <c r="J13" s="153"/>
      <c r="K13" s="166">
        <v>22556.66</v>
      </c>
      <c r="L13" s="166">
        <v>22556.66</v>
      </c>
    </row>
    <row r="14" spans="1:12" ht="15" x14ac:dyDescent="0.25">
      <c r="A14" s="29" t="s">
        <v>74</v>
      </c>
      <c r="B14" s="138">
        <v>403</v>
      </c>
      <c r="C14" s="151">
        <f t="shared" si="0"/>
        <v>6.1630218687872764</v>
      </c>
      <c r="D14" s="152"/>
      <c r="E14" s="138">
        <v>403</v>
      </c>
      <c r="F14" s="151">
        <f t="shared" si="1"/>
        <v>6.1630218687872764</v>
      </c>
      <c r="G14" s="153"/>
      <c r="H14" s="137">
        <v>27204066</v>
      </c>
      <c r="I14" s="151">
        <f t="shared" si="2"/>
        <v>6.9404069035073164</v>
      </c>
      <c r="J14" s="153"/>
      <c r="K14" s="166">
        <v>26364.78</v>
      </c>
      <c r="L14" s="166">
        <v>26364.78</v>
      </c>
    </row>
    <row r="15" spans="1:12" ht="15" x14ac:dyDescent="0.25">
      <c r="A15" s="29" t="s">
        <v>75</v>
      </c>
      <c r="B15" s="130">
        <v>982</v>
      </c>
      <c r="C15" s="151">
        <f t="shared" si="0"/>
        <v>15.017586786970485</v>
      </c>
      <c r="D15" s="152"/>
      <c r="E15" s="130">
        <v>982</v>
      </c>
      <c r="F15" s="151">
        <f t="shared" si="1"/>
        <v>15.017586786970485</v>
      </c>
      <c r="G15" s="153"/>
      <c r="H15" s="137">
        <v>39300501</v>
      </c>
      <c r="I15" s="151">
        <f t="shared" si="2"/>
        <v>10.026496349909465</v>
      </c>
      <c r="J15" s="153"/>
      <c r="K15" s="166">
        <v>20279.77</v>
      </c>
      <c r="L15" s="166">
        <v>20279.77</v>
      </c>
    </row>
    <row r="16" spans="1:12" ht="15" x14ac:dyDescent="0.25">
      <c r="A16" s="29" t="s">
        <v>76</v>
      </c>
      <c r="B16" s="138">
        <v>240</v>
      </c>
      <c r="C16" s="151">
        <f t="shared" si="0"/>
        <v>3.6702859764489983</v>
      </c>
      <c r="D16" s="152"/>
      <c r="E16" s="138">
        <v>240</v>
      </c>
      <c r="F16" s="151">
        <f t="shared" si="1"/>
        <v>3.6702859764489983</v>
      </c>
      <c r="G16" s="153"/>
      <c r="H16" s="137">
        <v>14263116</v>
      </c>
      <c r="I16" s="151">
        <f t="shared" si="2"/>
        <v>3.6388615125373414</v>
      </c>
      <c r="J16" s="153"/>
      <c r="K16" s="166">
        <v>26739.97</v>
      </c>
      <c r="L16" s="166">
        <v>26739.97</v>
      </c>
    </row>
    <row r="17" spans="1:12" ht="15" x14ac:dyDescent="0.25">
      <c r="A17" s="29" t="s">
        <v>77</v>
      </c>
      <c r="B17" s="138">
        <v>213</v>
      </c>
      <c r="C17" s="151">
        <f t="shared" si="0"/>
        <v>3.2573788040984861</v>
      </c>
      <c r="D17" s="152"/>
      <c r="E17" s="138">
        <v>213</v>
      </c>
      <c r="F17" s="151">
        <f t="shared" si="1"/>
        <v>3.2573788040984861</v>
      </c>
      <c r="G17" s="153"/>
      <c r="H17" s="137">
        <v>5817523</v>
      </c>
      <c r="I17" s="151">
        <f t="shared" si="2"/>
        <v>1.4841890469796901</v>
      </c>
      <c r="J17" s="153"/>
      <c r="K17" s="166">
        <v>19611.25</v>
      </c>
      <c r="L17" s="166">
        <v>19611.25</v>
      </c>
    </row>
    <row r="18" spans="1:12" ht="15" x14ac:dyDescent="0.25">
      <c r="A18" s="29"/>
      <c r="B18" s="138"/>
      <c r="C18" s="155"/>
      <c r="D18" s="155"/>
      <c r="E18" s="138"/>
      <c r="F18" s="155"/>
      <c r="G18" s="156"/>
      <c r="H18" s="157"/>
      <c r="I18" s="155"/>
      <c r="J18" s="156"/>
      <c r="K18" s="158"/>
      <c r="L18" s="158"/>
    </row>
    <row r="19" spans="1:12" ht="15" x14ac:dyDescent="0.25">
      <c r="A19" s="83" t="s">
        <v>0</v>
      </c>
      <c r="B19" s="159">
        <f>SUM(B11:B17)</f>
        <v>6539</v>
      </c>
      <c r="C19" s="160">
        <f>SUM(C11:C17)</f>
        <v>100</v>
      </c>
      <c r="D19" s="161" t="s">
        <v>11</v>
      </c>
      <c r="E19" s="159">
        <f>SUM(E11:E17)</f>
        <v>6539</v>
      </c>
      <c r="F19" s="160">
        <f>SUM(F11:F17)</f>
        <v>100</v>
      </c>
      <c r="G19" s="162" t="s">
        <v>11</v>
      </c>
      <c r="H19" s="163">
        <f>SUM(H11:H17)</f>
        <v>391966442</v>
      </c>
      <c r="I19" s="160">
        <f>SUM(I11:I17)</f>
        <v>100</v>
      </c>
      <c r="J19" s="162" t="s">
        <v>11</v>
      </c>
      <c r="K19" s="164">
        <v>24431.39</v>
      </c>
      <c r="L19" s="164">
        <v>24431.39</v>
      </c>
    </row>
    <row r="22" spans="1:12" ht="15" x14ac:dyDescent="0.25">
      <c r="A22" s="144"/>
      <c r="B22" s="344" t="s">
        <v>109</v>
      </c>
      <c r="C22" s="354"/>
      <c r="D22" s="354"/>
      <c r="E22" s="354"/>
      <c r="F22" s="354"/>
      <c r="G22" s="354"/>
      <c r="H22" s="354"/>
      <c r="I22" s="354"/>
      <c r="J22" s="354"/>
      <c r="K22" s="354"/>
      <c r="L22" s="345"/>
    </row>
    <row r="23" spans="1:12" ht="46.5" customHeight="1" x14ac:dyDescent="0.25">
      <c r="A23" s="83" t="s">
        <v>63</v>
      </c>
      <c r="B23" s="125" t="s">
        <v>60</v>
      </c>
      <c r="C23" s="145" t="s">
        <v>57</v>
      </c>
      <c r="D23" s="146"/>
      <c r="E23" s="125" t="s">
        <v>62</v>
      </c>
      <c r="F23" s="145" t="s">
        <v>57</v>
      </c>
      <c r="G23" s="147"/>
      <c r="H23" s="145" t="s">
        <v>140</v>
      </c>
      <c r="I23" s="145" t="s">
        <v>57</v>
      </c>
      <c r="J23" s="148"/>
      <c r="K23" s="149" t="s">
        <v>110</v>
      </c>
      <c r="L23" s="149" t="s">
        <v>154</v>
      </c>
    </row>
    <row r="24" spans="1:12" ht="15" x14ac:dyDescent="0.25">
      <c r="A24" s="29"/>
      <c r="B24" s="127"/>
      <c r="C24" s="135"/>
      <c r="D24" s="135"/>
      <c r="E24" s="127"/>
      <c r="F24" s="135"/>
      <c r="G24" s="128"/>
      <c r="H24" s="135"/>
      <c r="I24" s="135"/>
      <c r="J24" s="128"/>
      <c r="K24" s="150"/>
      <c r="L24" s="150"/>
    </row>
    <row r="25" spans="1:12" ht="16.5" x14ac:dyDescent="0.3">
      <c r="A25" s="129" t="s">
        <v>71</v>
      </c>
      <c r="B25" s="130">
        <v>196</v>
      </c>
      <c r="C25" s="151">
        <f>(B25/B$33)*100</f>
        <v>17.932296431838974</v>
      </c>
      <c r="D25" s="152" t="s">
        <v>11</v>
      </c>
      <c r="E25" s="130">
        <v>974</v>
      </c>
      <c r="F25" s="151">
        <f>(E25/E$33)*100</f>
        <v>20.767590618336886</v>
      </c>
      <c r="G25" s="165" t="s">
        <v>11</v>
      </c>
      <c r="H25" s="136">
        <v>124392070</v>
      </c>
      <c r="I25" s="151">
        <f>(H25/H$33)*100</f>
        <v>27.030900853505123</v>
      </c>
      <c r="J25" s="153" t="s">
        <v>11</v>
      </c>
      <c r="K25" s="154">
        <v>171621.9</v>
      </c>
      <c r="L25" s="154">
        <v>63229.36</v>
      </c>
    </row>
    <row r="26" spans="1:12" ht="15" x14ac:dyDescent="0.25">
      <c r="A26" s="29" t="s">
        <v>72</v>
      </c>
      <c r="B26" s="138">
        <v>36</v>
      </c>
      <c r="C26" s="151">
        <f t="shared" ref="C26:C31" si="3">(B26/B$33)*100</f>
        <v>3.2936870997255259</v>
      </c>
      <c r="D26" s="152"/>
      <c r="E26" s="138">
        <v>189</v>
      </c>
      <c r="F26" s="151">
        <f t="shared" ref="F26:F31" si="4">(E26/E$33)*100</f>
        <v>4.0298507462686564</v>
      </c>
      <c r="G26" s="165"/>
      <c r="H26" s="137">
        <v>15829171</v>
      </c>
      <c r="I26" s="151">
        <f t="shared" ref="I26:I31" si="5">(H26/H$33)*100</f>
        <v>3.4397429988437249</v>
      </c>
      <c r="J26" s="153"/>
      <c r="K26" s="166">
        <v>161388.21</v>
      </c>
      <c r="L26" s="166">
        <v>51317.51</v>
      </c>
    </row>
    <row r="27" spans="1:12" ht="15" x14ac:dyDescent="0.25">
      <c r="A27" s="29" t="s">
        <v>73</v>
      </c>
      <c r="B27" s="130">
        <v>307</v>
      </c>
      <c r="C27" s="151">
        <f t="shared" si="3"/>
        <v>28.08783165599268</v>
      </c>
      <c r="D27" s="152"/>
      <c r="E27" s="130">
        <v>1202</v>
      </c>
      <c r="F27" s="151">
        <f t="shared" si="4"/>
        <v>25.628997867803839</v>
      </c>
      <c r="G27" s="165"/>
      <c r="H27" s="137">
        <v>85179730</v>
      </c>
      <c r="I27" s="151">
        <f t="shared" si="5"/>
        <v>18.509900481263283</v>
      </c>
      <c r="J27" s="153"/>
      <c r="K27" s="166">
        <v>97769.27</v>
      </c>
      <c r="L27" s="166">
        <v>21480.03</v>
      </c>
    </row>
    <row r="28" spans="1:12" ht="15" x14ac:dyDescent="0.25">
      <c r="A28" s="29" t="s">
        <v>74</v>
      </c>
      <c r="B28" s="138">
        <v>122</v>
      </c>
      <c r="C28" s="151">
        <f t="shared" si="3"/>
        <v>11.161939615736504</v>
      </c>
      <c r="D28" s="152"/>
      <c r="E28" s="138">
        <v>487</v>
      </c>
      <c r="F28" s="151">
        <f t="shared" si="4"/>
        <v>10.383795309168443</v>
      </c>
      <c r="G28" s="165"/>
      <c r="H28" s="137">
        <v>67727748</v>
      </c>
      <c r="I28" s="151">
        <f t="shared" si="5"/>
        <v>14.717514076413233</v>
      </c>
      <c r="J28" s="153"/>
      <c r="K28" s="166">
        <v>188919.81</v>
      </c>
      <c r="L28" s="166">
        <v>51429.15</v>
      </c>
    </row>
    <row r="29" spans="1:12" ht="15" x14ac:dyDescent="0.25">
      <c r="A29" s="29" t="s">
        <v>75</v>
      </c>
      <c r="B29" s="130">
        <v>364</v>
      </c>
      <c r="C29" s="151">
        <f t="shared" si="3"/>
        <v>33.3028362305581</v>
      </c>
      <c r="D29" s="152"/>
      <c r="E29" s="130">
        <v>1563</v>
      </c>
      <c r="F29" s="151">
        <f t="shared" si="4"/>
        <v>33.326226012793178</v>
      </c>
      <c r="G29" s="165"/>
      <c r="H29" s="137">
        <v>144004653</v>
      </c>
      <c r="I29" s="151">
        <f t="shared" si="5"/>
        <v>31.29279461051182</v>
      </c>
      <c r="J29" s="153"/>
      <c r="K29" s="166">
        <v>119588.18</v>
      </c>
      <c r="L29" s="166">
        <v>39906.46</v>
      </c>
    </row>
    <row r="30" spans="1:12" ht="15" x14ac:dyDescent="0.25">
      <c r="A30" s="29" t="s">
        <v>76</v>
      </c>
      <c r="B30" s="138">
        <v>51</v>
      </c>
      <c r="C30" s="151">
        <f t="shared" si="3"/>
        <v>4.6660567246111615</v>
      </c>
      <c r="D30" s="152"/>
      <c r="E30" s="138">
        <v>199</v>
      </c>
      <c r="F30" s="151">
        <f t="shared" si="4"/>
        <v>4.2430703624733477</v>
      </c>
      <c r="G30" s="165"/>
      <c r="H30" s="137">
        <v>19832591</v>
      </c>
      <c r="I30" s="151">
        <f t="shared" si="5"/>
        <v>4.3097023868894375</v>
      </c>
      <c r="J30" s="153"/>
      <c r="K30" s="166">
        <v>113505.41</v>
      </c>
      <c r="L30" s="166">
        <v>30110.080000000002</v>
      </c>
    </row>
    <row r="31" spans="1:12" ht="15" x14ac:dyDescent="0.25">
      <c r="A31" s="29" t="s">
        <v>77</v>
      </c>
      <c r="B31" s="138">
        <v>17</v>
      </c>
      <c r="C31" s="151">
        <f t="shared" si="3"/>
        <v>1.555352241537054</v>
      </c>
      <c r="D31" s="152"/>
      <c r="E31" s="138">
        <v>76</v>
      </c>
      <c r="F31" s="151">
        <f t="shared" si="4"/>
        <v>1.6204690831556501</v>
      </c>
      <c r="G31" s="165"/>
      <c r="H31" s="137">
        <v>3218737</v>
      </c>
      <c r="I31" s="151">
        <f t="shared" si="5"/>
        <v>0.69944459257337332</v>
      </c>
      <c r="J31" s="153"/>
      <c r="K31" s="166">
        <v>44378.22</v>
      </c>
      <c r="L31" s="166">
        <v>25820.91</v>
      </c>
    </row>
    <row r="32" spans="1:12" ht="15" x14ac:dyDescent="0.25">
      <c r="A32" s="29"/>
      <c r="B32" s="138"/>
      <c r="C32" s="155"/>
      <c r="D32" s="155"/>
      <c r="E32" s="138"/>
      <c r="F32" s="155"/>
      <c r="G32" s="167"/>
      <c r="H32" s="157"/>
      <c r="I32" s="155"/>
      <c r="J32" s="156"/>
      <c r="K32" s="158"/>
      <c r="L32" s="158"/>
    </row>
    <row r="33" spans="1:12" ht="15" x14ac:dyDescent="0.25">
      <c r="A33" s="83" t="s">
        <v>0</v>
      </c>
      <c r="B33" s="159">
        <f>SUM(B25:B31)</f>
        <v>1093</v>
      </c>
      <c r="C33" s="160">
        <f>SUM(C25:C31)</f>
        <v>100</v>
      </c>
      <c r="D33" s="161" t="s">
        <v>11</v>
      </c>
      <c r="E33" s="159">
        <f>SUM(E25:E31)</f>
        <v>4690</v>
      </c>
      <c r="F33" s="160">
        <f>SUM(F25:F31)</f>
        <v>100</v>
      </c>
      <c r="G33" s="168" t="s">
        <v>11</v>
      </c>
      <c r="H33" s="163">
        <f>SUM(H25:H31)</f>
        <v>460184700</v>
      </c>
      <c r="I33" s="160">
        <f>SUM(I25:I31)</f>
        <v>99.999999999999986</v>
      </c>
      <c r="J33" s="162" t="s">
        <v>11</v>
      </c>
      <c r="K33" s="164">
        <v>119549.27</v>
      </c>
      <c r="L33" s="164">
        <v>37378.699999999997</v>
      </c>
    </row>
    <row r="36" spans="1:12" ht="15" x14ac:dyDescent="0.25">
      <c r="A36" s="144"/>
      <c r="B36" s="344" t="s">
        <v>141</v>
      </c>
      <c r="C36" s="354"/>
      <c r="D36" s="354"/>
      <c r="E36" s="354"/>
      <c r="F36" s="354"/>
      <c r="G36" s="354"/>
      <c r="H36" s="354"/>
      <c r="I36" s="354"/>
      <c r="J36" s="354"/>
      <c r="K36" s="354"/>
      <c r="L36" s="345"/>
    </row>
    <row r="37" spans="1:12" ht="46.5" customHeight="1" x14ac:dyDescent="0.25">
      <c r="A37" s="83" t="s">
        <v>63</v>
      </c>
      <c r="B37" s="125" t="s">
        <v>60</v>
      </c>
      <c r="C37" s="145" t="s">
        <v>57</v>
      </c>
      <c r="D37" s="146"/>
      <c r="E37" s="125" t="s">
        <v>62</v>
      </c>
      <c r="F37" s="145" t="s">
        <v>57</v>
      </c>
      <c r="G37" s="147"/>
      <c r="H37" s="145" t="s">
        <v>140</v>
      </c>
      <c r="I37" s="145" t="s">
        <v>57</v>
      </c>
      <c r="J37" s="148"/>
      <c r="K37" s="149" t="s">
        <v>110</v>
      </c>
      <c r="L37" s="149" t="s">
        <v>154</v>
      </c>
    </row>
    <row r="38" spans="1:12" ht="15" x14ac:dyDescent="0.25">
      <c r="A38" s="29"/>
      <c r="B38" s="127"/>
      <c r="C38" s="135"/>
      <c r="D38" s="135"/>
      <c r="E38" s="127"/>
      <c r="F38" s="135"/>
      <c r="G38" s="128"/>
      <c r="H38" s="135"/>
      <c r="I38" s="135"/>
      <c r="J38" s="128"/>
      <c r="K38" s="150"/>
      <c r="L38" s="150"/>
    </row>
    <row r="39" spans="1:12" ht="16.5" x14ac:dyDescent="0.3">
      <c r="A39" s="129" t="s">
        <v>71</v>
      </c>
      <c r="B39" s="130">
        <f t="shared" ref="B39:B45" si="6">B11+B25</f>
        <v>1604</v>
      </c>
      <c r="C39" s="151">
        <f>(B39/B$47)*100</f>
        <v>21.016771488469601</v>
      </c>
      <c r="D39" s="152" t="s">
        <v>11</v>
      </c>
      <c r="E39" s="130">
        <f>E11+E25</f>
        <v>2382</v>
      </c>
      <c r="F39" s="151">
        <f>(E39/E$47)*100</f>
        <v>21.21293080416778</v>
      </c>
      <c r="G39" s="165" t="s">
        <v>11</v>
      </c>
      <c r="H39" s="136">
        <f t="shared" ref="H39:H45" si="7">H11+H25</f>
        <v>232352220</v>
      </c>
      <c r="I39" s="151">
        <f>(H39/H$47)*100</f>
        <v>27.266550327523941</v>
      </c>
      <c r="J39" s="153" t="s">
        <v>11</v>
      </c>
      <c r="K39" s="154">
        <v>37970.03</v>
      </c>
      <c r="L39" s="154">
        <v>41640.83</v>
      </c>
    </row>
    <row r="40" spans="1:12" ht="15" x14ac:dyDescent="0.25">
      <c r="A40" s="29" t="s">
        <v>72</v>
      </c>
      <c r="B40" s="130">
        <f t="shared" si="6"/>
        <v>326</v>
      </c>
      <c r="C40" s="151">
        <f t="shared" ref="C40:C45" si="8">(B40/B$47)*100</f>
        <v>4.2714884696016773</v>
      </c>
      <c r="D40" s="152"/>
      <c r="E40" s="130">
        <f t="shared" ref="E40:E45" si="9">E12+E26</f>
        <v>479</v>
      </c>
      <c r="F40" s="151">
        <f t="shared" ref="F40:F45" si="10">(E40/E$47)*100</f>
        <v>4.2657404933653931</v>
      </c>
      <c r="G40" s="165"/>
      <c r="H40" s="137">
        <f t="shared" si="7"/>
        <v>38234121</v>
      </c>
      <c r="I40" s="151">
        <f t="shared" ref="I40:I45" si="11">(H40/H$47)*100</f>
        <v>4.4867769478386732</v>
      </c>
      <c r="J40" s="153"/>
      <c r="K40" s="166">
        <v>32074.73</v>
      </c>
      <c r="L40" s="166">
        <v>37076.6</v>
      </c>
    </row>
    <row r="41" spans="1:12" ht="15" x14ac:dyDescent="0.25">
      <c r="A41" s="29" t="s">
        <v>73</v>
      </c>
      <c r="B41" s="130">
        <f t="shared" si="6"/>
        <v>3310</v>
      </c>
      <c r="C41" s="151">
        <f t="shared" si="8"/>
        <v>43.370020964360592</v>
      </c>
      <c r="D41" s="152"/>
      <c r="E41" s="130">
        <f t="shared" si="9"/>
        <v>4205</v>
      </c>
      <c r="F41" s="151">
        <f t="shared" si="10"/>
        <v>37.447680113990565</v>
      </c>
      <c r="G41" s="165"/>
      <c r="H41" s="137">
        <f t="shared" si="7"/>
        <v>260195866</v>
      </c>
      <c r="I41" s="151">
        <f t="shared" si="11"/>
        <v>30.534004260009546</v>
      </c>
      <c r="J41" s="153"/>
      <c r="K41" s="166">
        <v>25146.65</v>
      </c>
      <c r="L41" s="166">
        <v>22187.08</v>
      </c>
    </row>
    <row r="42" spans="1:12" ht="15" x14ac:dyDescent="0.25">
      <c r="A42" s="29" t="s">
        <v>74</v>
      </c>
      <c r="B42" s="130">
        <f t="shared" si="6"/>
        <v>525</v>
      </c>
      <c r="C42" s="151">
        <f t="shared" si="8"/>
        <v>6.8789308176100628</v>
      </c>
      <c r="D42" s="152"/>
      <c r="E42" s="130">
        <f t="shared" si="9"/>
        <v>890</v>
      </c>
      <c r="F42" s="151">
        <f t="shared" si="10"/>
        <v>7.9259061358981215</v>
      </c>
      <c r="G42" s="165"/>
      <c r="H42" s="137">
        <f t="shared" si="7"/>
        <v>94931814</v>
      </c>
      <c r="I42" s="151">
        <f t="shared" si="11"/>
        <v>11.140255445435992</v>
      </c>
      <c r="J42" s="153"/>
      <c r="K42" s="166">
        <v>38019.56</v>
      </c>
      <c r="L42" s="166">
        <v>37853.760000000002</v>
      </c>
    </row>
    <row r="43" spans="1:12" ht="15" x14ac:dyDescent="0.25">
      <c r="A43" s="29" t="s">
        <v>75</v>
      </c>
      <c r="B43" s="130">
        <f t="shared" si="6"/>
        <v>1346</v>
      </c>
      <c r="C43" s="151">
        <f t="shared" si="8"/>
        <v>17.636268343815516</v>
      </c>
      <c r="D43" s="152"/>
      <c r="E43" s="130">
        <f t="shared" si="9"/>
        <v>2545</v>
      </c>
      <c r="F43" s="151">
        <f t="shared" si="10"/>
        <v>22.664529343663727</v>
      </c>
      <c r="G43" s="165"/>
      <c r="H43" s="137">
        <f t="shared" si="7"/>
        <v>183305154</v>
      </c>
      <c r="I43" s="151">
        <f t="shared" si="11"/>
        <v>21.51087347835767</v>
      </c>
      <c r="J43" s="153"/>
      <c r="K43" s="166">
        <v>27720.91</v>
      </c>
      <c r="L43" s="166">
        <v>29027.09</v>
      </c>
    </row>
    <row r="44" spans="1:12" ht="15" x14ac:dyDescent="0.25">
      <c r="A44" s="29" t="s">
        <v>76</v>
      </c>
      <c r="B44" s="130">
        <f t="shared" si="6"/>
        <v>291</v>
      </c>
      <c r="C44" s="151">
        <f t="shared" si="8"/>
        <v>3.8128930817610063</v>
      </c>
      <c r="D44" s="152"/>
      <c r="E44" s="130">
        <f>E16+E30</f>
        <v>439</v>
      </c>
      <c r="F44" s="151">
        <f t="shared" si="10"/>
        <v>3.9095199928755902</v>
      </c>
      <c r="G44" s="165"/>
      <c r="H44" s="137">
        <f t="shared" si="7"/>
        <v>34095707</v>
      </c>
      <c r="I44" s="151">
        <f t="shared" si="11"/>
        <v>4.0011337566217806</v>
      </c>
      <c r="J44" s="153"/>
      <c r="K44" s="166">
        <v>32591.439999999999</v>
      </c>
      <c r="L44" s="166">
        <v>27321.33</v>
      </c>
    </row>
    <row r="45" spans="1:12" ht="15" x14ac:dyDescent="0.25">
      <c r="A45" s="29" t="s">
        <v>77</v>
      </c>
      <c r="B45" s="130">
        <f t="shared" si="6"/>
        <v>230</v>
      </c>
      <c r="C45" s="151">
        <f t="shared" si="8"/>
        <v>3.0136268343815513</v>
      </c>
      <c r="D45" s="152"/>
      <c r="E45" s="130">
        <f t="shared" si="9"/>
        <v>289</v>
      </c>
      <c r="F45" s="151">
        <f t="shared" si="10"/>
        <v>2.5736931160388279</v>
      </c>
      <c r="G45" s="165"/>
      <c r="H45" s="137">
        <f t="shared" si="7"/>
        <v>9036260</v>
      </c>
      <c r="I45" s="151">
        <f t="shared" si="11"/>
        <v>1.0604057842123973</v>
      </c>
      <c r="J45" s="153"/>
      <c r="K45" s="166">
        <v>20400.259999999998</v>
      </c>
      <c r="L45" s="166">
        <v>23124.73</v>
      </c>
    </row>
    <row r="46" spans="1:12" ht="15" x14ac:dyDescent="0.25">
      <c r="A46" s="29"/>
      <c r="B46" s="138"/>
      <c r="C46" s="155"/>
      <c r="D46" s="155"/>
      <c r="E46" s="138"/>
      <c r="F46" s="155"/>
      <c r="G46" s="167"/>
      <c r="H46" s="157"/>
      <c r="I46" s="155"/>
      <c r="J46" s="156"/>
      <c r="K46" s="158"/>
      <c r="L46" s="158"/>
    </row>
    <row r="47" spans="1:12" ht="15" x14ac:dyDescent="0.25">
      <c r="A47" s="83" t="s">
        <v>0</v>
      </c>
      <c r="B47" s="159">
        <f>SUM(B39:B45)</f>
        <v>7632</v>
      </c>
      <c r="C47" s="160">
        <f>SUM(C39:C45)</f>
        <v>100.00000000000001</v>
      </c>
      <c r="D47" s="161" t="s">
        <v>11</v>
      </c>
      <c r="E47" s="159">
        <f>SUM(E39:E45)</f>
        <v>11229</v>
      </c>
      <c r="F47" s="160">
        <f>SUM(F39:F45)</f>
        <v>100</v>
      </c>
      <c r="G47" s="168" t="s">
        <v>11</v>
      </c>
      <c r="H47" s="163">
        <f>SUM(H39:H45)</f>
        <v>852151142</v>
      </c>
      <c r="I47" s="160">
        <f>SUM(I39:I45)</f>
        <v>100</v>
      </c>
      <c r="J47" s="162" t="s">
        <v>11</v>
      </c>
      <c r="K47" s="164">
        <v>28391.88</v>
      </c>
      <c r="L47" s="164">
        <v>28080</v>
      </c>
    </row>
  </sheetData>
  <mergeCells count="8">
    <mergeCell ref="A1:L1"/>
    <mergeCell ref="A2:L2"/>
    <mergeCell ref="B22:L22"/>
    <mergeCell ref="B8:L8"/>
    <mergeCell ref="B36:L36"/>
    <mergeCell ref="A4:L4"/>
    <mergeCell ref="A5:L5"/>
    <mergeCell ref="A6:L6"/>
  </mergeCells>
  <pageMargins left="0.7" right="0.7" top="0.75" bottom="0.75" header="0.3" footer="0.3"/>
  <pageSetup scale="78"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  <pageSetUpPr fitToPage="1"/>
  </sheetPr>
  <dimension ref="A1:H40"/>
  <sheetViews>
    <sheetView showGridLines="0" zoomScaleNormal="100" workbookViewId="0">
      <selection sqref="A1:H1"/>
    </sheetView>
  </sheetViews>
  <sheetFormatPr defaultRowHeight="15" x14ac:dyDescent="0.25"/>
  <cols>
    <col min="1" max="1" width="28.7109375" style="1" customWidth="1"/>
    <col min="2" max="2" width="11.85546875" style="5" customWidth="1"/>
    <col min="3" max="3" width="11" style="5" customWidth="1"/>
    <col min="4" max="4" width="2.5703125" style="5" customWidth="1"/>
    <col min="5" max="5" width="14.7109375" style="5" customWidth="1"/>
    <col min="6" max="6" width="11" style="5" customWidth="1"/>
    <col min="7" max="7" width="2.85546875" style="1" customWidth="1"/>
    <col min="8" max="8" width="14.5703125" style="1" customWidth="1"/>
    <col min="9" max="16384" width="9.140625" style="1"/>
  </cols>
  <sheetData>
    <row r="1" spans="1:8" ht="18" x14ac:dyDescent="0.25">
      <c r="A1" s="342" t="s">
        <v>8</v>
      </c>
      <c r="B1" s="342"/>
      <c r="C1" s="342"/>
      <c r="D1" s="342"/>
      <c r="E1" s="342"/>
      <c r="F1" s="342"/>
      <c r="G1" s="342"/>
      <c r="H1" s="342"/>
    </row>
    <row r="2" spans="1:8" ht="18" x14ac:dyDescent="0.25">
      <c r="A2" s="342" t="s">
        <v>207</v>
      </c>
      <c r="B2" s="342"/>
      <c r="C2" s="342"/>
      <c r="D2" s="342"/>
      <c r="E2" s="342"/>
      <c r="F2" s="342"/>
      <c r="G2" s="342"/>
      <c r="H2" s="342"/>
    </row>
    <row r="3" spans="1:8" ht="18" x14ac:dyDescent="0.25">
      <c r="A3" s="94"/>
      <c r="B3" s="94"/>
      <c r="C3" s="94"/>
      <c r="D3" s="94"/>
      <c r="E3" s="94"/>
      <c r="F3" s="94"/>
      <c r="G3" s="94"/>
      <c r="H3" s="94"/>
    </row>
    <row r="4" spans="1:8" ht="18" x14ac:dyDescent="0.25">
      <c r="A4" s="342" t="s">
        <v>89</v>
      </c>
      <c r="B4" s="342"/>
      <c r="C4" s="342"/>
      <c r="D4" s="342"/>
      <c r="E4" s="342"/>
      <c r="F4" s="342"/>
      <c r="G4" s="342"/>
      <c r="H4" s="342"/>
    </row>
    <row r="5" spans="1:8" ht="18" x14ac:dyDescent="0.25">
      <c r="A5" s="342" t="s">
        <v>111</v>
      </c>
      <c r="B5" s="342"/>
      <c r="C5" s="342"/>
      <c r="D5" s="342"/>
      <c r="E5" s="342"/>
      <c r="F5" s="342"/>
      <c r="G5" s="342"/>
      <c r="H5" s="342"/>
    </row>
    <row r="6" spans="1:8" ht="15.75" x14ac:dyDescent="0.25">
      <c r="A6" s="343"/>
      <c r="B6" s="343"/>
      <c r="C6" s="343"/>
      <c r="D6" s="343"/>
      <c r="E6" s="343"/>
      <c r="F6" s="343"/>
      <c r="G6" s="343"/>
      <c r="H6" s="343"/>
    </row>
    <row r="7" spans="1:8" ht="31.5" customHeight="1" x14ac:dyDescent="0.25">
      <c r="A7" s="14"/>
      <c r="B7" s="19"/>
      <c r="C7" s="189" t="s">
        <v>137</v>
      </c>
      <c r="D7" s="79"/>
      <c r="E7" s="205" t="s">
        <v>10</v>
      </c>
      <c r="F7" s="189" t="s">
        <v>137</v>
      </c>
      <c r="G7" s="15"/>
      <c r="H7" s="350" t="s">
        <v>154</v>
      </c>
    </row>
    <row r="8" spans="1:8" ht="15.75" customHeight="1" x14ac:dyDescent="0.25">
      <c r="A8" s="83" t="s">
        <v>159</v>
      </c>
      <c r="B8" s="7" t="s">
        <v>62</v>
      </c>
      <c r="C8" s="194" t="s">
        <v>97</v>
      </c>
      <c r="D8" s="77"/>
      <c r="E8" s="206" t="s">
        <v>64</v>
      </c>
      <c r="F8" s="194" t="s">
        <v>97</v>
      </c>
      <c r="G8" s="17"/>
      <c r="H8" s="351"/>
    </row>
    <row r="9" spans="1:8" ht="14.25" customHeight="1" x14ac:dyDescent="0.25">
      <c r="A9" s="18"/>
      <c r="B9" s="30"/>
      <c r="C9" s="31"/>
      <c r="D9" s="32"/>
      <c r="E9" s="33"/>
      <c r="F9" s="31"/>
      <c r="G9" s="34"/>
      <c r="H9" s="35"/>
    </row>
    <row r="10" spans="1:8" s="54" customFormat="1" ht="19.899999999999999" customHeight="1" x14ac:dyDescent="0.25">
      <c r="A10" s="29" t="s">
        <v>195</v>
      </c>
      <c r="B10" s="292">
        <v>475</v>
      </c>
      <c r="C10" s="31">
        <f t="shared" ref="C10:C24" si="0">(B10/$B$31)*100</f>
        <v>4.230118443316413</v>
      </c>
      <c r="D10" s="32" t="s">
        <v>11</v>
      </c>
      <c r="E10" s="302">
        <v>2189155</v>
      </c>
      <c r="F10" s="31">
        <f t="shared" ref="F10:F24" si="1">(E10/$E$31)*100</f>
        <v>0.25689750204324963</v>
      </c>
      <c r="G10" s="52" t="s">
        <v>11</v>
      </c>
      <c r="H10" s="35">
        <v>4261.7299999999996</v>
      </c>
    </row>
    <row r="11" spans="1:8" s="20" customFormat="1" ht="19.899999999999999" customHeight="1" x14ac:dyDescent="0.25">
      <c r="A11" s="29" t="s">
        <v>43</v>
      </c>
      <c r="B11" s="292">
        <v>437</v>
      </c>
      <c r="C11" s="31">
        <f t="shared" si="0"/>
        <v>3.8917089678511001</v>
      </c>
      <c r="D11" s="32"/>
      <c r="E11" s="36">
        <v>1016606</v>
      </c>
      <c r="F11" s="31">
        <f t="shared" si="1"/>
        <v>0.1192987896983904</v>
      </c>
      <c r="G11" s="34"/>
      <c r="H11" s="37">
        <v>1167.9100000000001</v>
      </c>
    </row>
    <row r="12" spans="1:8" s="20" customFormat="1" ht="19.899999999999999" customHeight="1" x14ac:dyDescent="0.25">
      <c r="A12" s="29" t="s">
        <v>44</v>
      </c>
      <c r="B12" s="292">
        <v>427</v>
      </c>
      <c r="C12" s="31">
        <f t="shared" si="0"/>
        <v>3.8026538427286489</v>
      </c>
      <c r="D12" s="32"/>
      <c r="E12" s="36">
        <v>2264877</v>
      </c>
      <c r="F12" s="31">
        <f t="shared" si="1"/>
        <v>0.26578348437420335</v>
      </c>
      <c r="G12" s="34"/>
      <c r="H12" s="37">
        <v>6374.1</v>
      </c>
    </row>
    <row r="13" spans="1:8" s="20" customFormat="1" ht="19.899999999999999" customHeight="1" x14ac:dyDescent="0.25">
      <c r="A13" s="29" t="s">
        <v>45</v>
      </c>
      <c r="B13" s="292">
        <v>802</v>
      </c>
      <c r="C13" s="31">
        <f t="shared" si="0"/>
        <v>7.1422210348205537</v>
      </c>
      <c r="D13" s="32"/>
      <c r="E13" s="36">
        <v>6300142</v>
      </c>
      <c r="F13" s="31">
        <f t="shared" si="1"/>
        <v>0.73932213220067222</v>
      </c>
      <c r="G13" s="34"/>
      <c r="H13" s="37">
        <v>11918.23</v>
      </c>
    </row>
    <row r="14" spans="1:8" s="67" customFormat="1" ht="19.899999999999999" customHeight="1" x14ac:dyDescent="0.25">
      <c r="A14" s="29" t="s">
        <v>46</v>
      </c>
      <c r="B14" s="292">
        <v>679</v>
      </c>
      <c r="C14" s="31">
        <f t="shared" si="0"/>
        <v>6.0468429958144085</v>
      </c>
      <c r="D14" s="32"/>
      <c r="E14" s="51">
        <v>6586506</v>
      </c>
      <c r="F14" s="31">
        <f t="shared" si="1"/>
        <v>0.77292696889570445</v>
      </c>
      <c r="G14" s="52"/>
      <c r="H14" s="37">
        <v>14030.76</v>
      </c>
    </row>
    <row r="15" spans="1:8" s="20" customFormat="1" ht="19.899999999999999" customHeight="1" x14ac:dyDescent="0.25">
      <c r="A15" s="29" t="s">
        <v>47</v>
      </c>
      <c r="B15" s="292">
        <v>608</v>
      </c>
      <c r="C15" s="31">
        <f t="shared" si="0"/>
        <v>5.4145516074450084</v>
      </c>
      <c r="D15" s="32"/>
      <c r="E15" s="36">
        <v>7145209</v>
      </c>
      <c r="F15" s="31">
        <f t="shared" si="1"/>
        <v>0.83849080749282057</v>
      </c>
      <c r="G15" s="34"/>
      <c r="H15" s="37">
        <v>16072.35</v>
      </c>
    </row>
    <row r="16" spans="1:8" s="20" customFormat="1" ht="19.899999999999999" customHeight="1" x14ac:dyDescent="0.25">
      <c r="A16" s="29" t="s">
        <v>48</v>
      </c>
      <c r="B16" s="292">
        <v>528</v>
      </c>
      <c r="C16" s="31">
        <f t="shared" si="0"/>
        <v>4.7021106064654017</v>
      </c>
      <c r="D16" s="32"/>
      <c r="E16" s="36">
        <v>7072238</v>
      </c>
      <c r="F16" s="31">
        <f t="shared" si="1"/>
        <v>0.82992765521644096</v>
      </c>
      <c r="G16" s="34"/>
      <c r="H16" s="37">
        <v>18060.919999999998</v>
      </c>
    </row>
    <row r="17" spans="1:8" s="20" customFormat="1" ht="19.899999999999999" customHeight="1" x14ac:dyDescent="0.25">
      <c r="A17" s="29" t="s">
        <v>49</v>
      </c>
      <c r="B17" s="292">
        <v>453</v>
      </c>
      <c r="C17" s="31">
        <f t="shared" si="0"/>
        <v>4.0341971680470214</v>
      </c>
      <c r="D17" s="32"/>
      <c r="E17" s="36">
        <v>8159394</v>
      </c>
      <c r="F17" s="31">
        <f t="shared" si="1"/>
        <v>0.9575054926611769</v>
      </c>
      <c r="G17" s="34"/>
      <c r="H17" s="37">
        <v>20076.21</v>
      </c>
    </row>
    <row r="18" spans="1:8" s="20" customFormat="1" ht="19.899999999999999" customHeight="1" x14ac:dyDescent="0.25">
      <c r="A18" s="29" t="s">
        <v>50</v>
      </c>
      <c r="B18" s="292">
        <v>373</v>
      </c>
      <c r="C18" s="31">
        <f t="shared" si="0"/>
        <v>3.3217561670674147</v>
      </c>
      <c r="D18" s="32"/>
      <c r="E18" s="36">
        <v>8346877</v>
      </c>
      <c r="F18" s="31">
        <f t="shared" si="1"/>
        <v>0.97950663665307081</v>
      </c>
      <c r="G18" s="34"/>
      <c r="H18" s="37">
        <v>22317.52</v>
      </c>
    </row>
    <row r="19" spans="1:8" s="20" customFormat="1" ht="19.899999999999999" customHeight="1" x14ac:dyDescent="0.25">
      <c r="A19" s="29" t="s">
        <v>59</v>
      </c>
      <c r="B19" s="292">
        <v>700</v>
      </c>
      <c r="C19" s="31">
        <f t="shared" si="0"/>
        <v>6.2338587585715564</v>
      </c>
      <c r="D19" s="32"/>
      <c r="E19" s="36">
        <v>17721653</v>
      </c>
      <c r="F19" s="31">
        <f t="shared" si="1"/>
        <v>2.0796372973943189</v>
      </c>
      <c r="G19" s="34"/>
      <c r="H19" s="37">
        <v>25402.87</v>
      </c>
    </row>
    <row r="20" spans="1:8" s="20" customFormat="1" ht="19.899999999999999" customHeight="1" x14ac:dyDescent="0.25">
      <c r="A20" s="29" t="s">
        <v>51</v>
      </c>
      <c r="B20" s="292">
        <v>553</v>
      </c>
      <c r="C20" s="31">
        <f t="shared" si="0"/>
        <v>4.9247484192715287</v>
      </c>
      <c r="D20" s="32"/>
      <c r="E20" s="36">
        <v>16119842</v>
      </c>
      <c r="F20" s="31">
        <f t="shared" si="1"/>
        <v>1.8916646574280309</v>
      </c>
      <c r="G20" s="34"/>
      <c r="H20" s="37">
        <v>29119.08</v>
      </c>
    </row>
    <row r="21" spans="1:8" s="20" customFormat="1" ht="19.899999999999999" customHeight="1" x14ac:dyDescent="0.25">
      <c r="A21" s="29" t="s">
        <v>52</v>
      </c>
      <c r="B21" s="292">
        <v>417</v>
      </c>
      <c r="C21" s="31">
        <f t="shared" si="0"/>
        <v>3.7135987176061978</v>
      </c>
      <c r="D21" s="32"/>
      <c r="E21" s="36">
        <v>13812493</v>
      </c>
      <c r="F21" s="31">
        <f t="shared" si="1"/>
        <v>1.6208970806954608</v>
      </c>
      <c r="G21" s="34"/>
      <c r="H21" s="37">
        <v>33036.160000000003</v>
      </c>
    </row>
    <row r="22" spans="1:8" s="20" customFormat="1" ht="19.899999999999999" customHeight="1" x14ac:dyDescent="0.25">
      <c r="A22" s="29" t="s">
        <v>53</v>
      </c>
      <c r="B22" s="292">
        <v>433</v>
      </c>
      <c r="C22" s="31">
        <f t="shared" si="0"/>
        <v>3.8560869178021191</v>
      </c>
      <c r="D22" s="32"/>
      <c r="E22" s="36">
        <v>15999560</v>
      </c>
      <c r="F22" s="31">
        <f t="shared" si="1"/>
        <v>1.8775495557834394</v>
      </c>
      <c r="G22" s="34"/>
      <c r="H22" s="37">
        <v>37063.879999999997</v>
      </c>
    </row>
    <row r="23" spans="1:8" s="20" customFormat="1" ht="19.899999999999999" customHeight="1" x14ac:dyDescent="0.25">
      <c r="A23" s="29" t="s">
        <v>67</v>
      </c>
      <c r="B23" s="292">
        <v>1259</v>
      </c>
      <c r="C23" s="31">
        <f t="shared" si="0"/>
        <v>11.212040252916555</v>
      </c>
      <c r="D23" s="32"/>
      <c r="E23" s="36">
        <v>60451162</v>
      </c>
      <c r="F23" s="31">
        <f t="shared" si="1"/>
        <v>7.0939483560605865</v>
      </c>
      <c r="G23" s="34"/>
      <c r="H23" s="37">
        <v>47803.39</v>
      </c>
    </row>
    <row r="24" spans="1:8" s="20" customFormat="1" ht="19.899999999999999" customHeight="1" x14ac:dyDescent="0.25">
      <c r="A24" s="29" t="s">
        <v>68</v>
      </c>
      <c r="B24" s="292">
        <v>714</v>
      </c>
      <c r="C24" s="31">
        <f t="shared" si="0"/>
        <v>6.3585359337429868</v>
      </c>
      <c r="D24" s="32"/>
      <c r="E24" s="36">
        <v>48223039</v>
      </c>
      <c r="F24" s="31">
        <f t="shared" si="1"/>
        <v>5.6589772126844409</v>
      </c>
      <c r="G24" s="34"/>
      <c r="H24" s="37">
        <v>67106.58</v>
      </c>
    </row>
    <row r="25" spans="1:8" s="20" customFormat="1" ht="19.899999999999999" customHeight="1" x14ac:dyDescent="0.25">
      <c r="A25" s="29" t="s">
        <v>54</v>
      </c>
      <c r="B25" s="292">
        <v>881</v>
      </c>
      <c r="C25" s="31">
        <f>(B25/$B$31)*100</f>
        <v>7.845756523287915</v>
      </c>
      <c r="D25" s="32"/>
      <c r="E25" s="36">
        <v>84304285</v>
      </c>
      <c r="F25" s="31">
        <f>(E25/$E$31)*100</f>
        <v>9.8931141139125369</v>
      </c>
      <c r="G25" s="34"/>
      <c r="H25" s="37">
        <v>95257.57</v>
      </c>
    </row>
    <row r="26" spans="1:8" s="20" customFormat="1" ht="19.899999999999999" customHeight="1" x14ac:dyDescent="0.25">
      <c r="A26" s="29" t="s">
        <v>55</v>
      </c>
      <c r="B26" s="292">
        <v>389</v>
      </c>
      <c r="C26" s="31">
        <f>(B26/$B$31)*100</f>
        <v>3.4642443672633361</v>
      </c>
      <c r="D26" s="32"/>
      <c r="E26" s="36">
        <v>52228316</v>
      </c>
      <c r="F26" s="31">
        <f>(E26/$E$31)*100</f>
        <v>6.1289967664808964</v>
      </c>
      <c r="G26" s="34"/>
      <c r="H26" s="37">
        <v>132808.35</v>
      </c>
    </row>
    <row r="27" spans="1:8" s="20" customFormat="1" ht="19.899999999999999" customHeight="1" x14ac:dyDescent="0.25">
      <c r="A27" s="29" t="s">
        <v>56</v>
      </c>
      <c r="B27" s="292">
        <v>214</v>
      </c>
      <c r="C27" s="31">
        <f>(B27/$B$31)*100</f>
        <v>1.905779677620447</v>
      </c>
      <c r="D27" s="32"/>
      <c r="E27" s="36">
        <v>37403180</v>
      </c>
      <c r="F27" s="31">
        <f>(E27/$E$31)*100</f>
        <v>4.3892659544317478</v>
      </c>
      <c r="G27" s="34"/>
      <c r="H27" s="37">
        <v>173673.48</v>
      </c>
    </row>
    <row r="28" spans="1:8" s="20" customFormat="1" ht="19.899999999999999" customHeight="1" x14ac:dyDescent="0.25">
      <c r="A28" s="29" t="s">
        <v>58</v>
      </c>
      <c r="B28" s="292">
        <v>516</v>
      </c>
      <c r="C28" s="31">
        <f>(B28/$B$31)*100</f>
        <v>4.5952444563184613</v>
      </c>
      <c r="D28" s="32"/>
      <c r="E28" s="36">
        <v>136635454</v>
      </c>
      <c r="F28" s="31">
        <f>(E28/$E$31)*100</f>
        <v>16.034180687591942</v>
      </c>
      <c r="G28" s="34"/>
      <c r="H28" s="37">
        <v>246815.02</v>
      </c>
    </row>
    <row r="29" spans="1:8" s="20" customFormat="1" ht="19.899999999999999" customHeight="1" x14ac:dyDescent="0.25">
      <c r="A29" s="29" t="s">
        <v>70</v>
      </c>
      <c r="B29" s="292">
        <v>371</v>
      </c>
      <c r="C29" s="31">
        <f>(B29/$B$31)*100</f>
        <v>3.3039451420429247</v>
      </c>
      <c r="D29" s="32"/>
      <c r="E29" s="36">
        <v>320171155</v>
      </c>
      <c r="F29" s="31">
        <f>(E29/$E$31)*100</f>
        <v>37.572108848300871</v>
      </c>
      <c r="G29" s="34"/>
      <c r="H29" s="37">
        <v>675709.52</v>
      </c>
    </row>
    <row r="30" spans="1:8" s="20" customFormat="1" ht="9.6" customHeight="1" x14ac:dyDescent="0.25">
      <c r="A30" s="29"/>
      <c r="B30" s="30"/>
      <c r="C30" s="32"/>
      <c r="D30" s="32"/>
      <c r="E30" s="82"/>
      <c r="F30" s="32"/>
      <c r="G30" s="34"/>
      <c r="H30" s="306"/>
    </row>
    <row r="31" spans="1:8" ht="19.899999999999999" customHeight="1" x14ac:dyDescent="0.25">
      <c r="A31" s="83" t="s">
        <v>0</v>
      </c>
      <c r="B31" s="84">
        <f>SUM(B10:B29)</f>
        <v>11229</v>
      </c>
      <c r="C31" s="85">
        <f>SUM(C10:C29)</f>
        <v>100</v>
      </c>
      <c r="D31" s="86" t="s">
        <v>11</v>
      </c>
      <c r="E31" s="87">
        <f>SUM(E10:E29)</f>
        <v>852151143</v>
      </c>
      <c r="F31" s="85">
        <f>SUM(F10:F29)</f>
        <v>100</v>
      </c>
      <c r="G31" s="88" t="s">
        <v>11</v>
      </c>
      <c r="H31" s="90">
        <v>28080</v>
      </c>
    </row>
    <row r="32" spans="1:8" x14ac:dyDescent="0.25">
      <c r="A32" s="21"/>
      <c r="B32" s="22"/>
      <c r="C32" s="23"/>
      <c r="D32" s="24"/>
      <c r="E32" s="25"/>
      <c r="F32" s="23"/>
      <c r="G32" s="26"/>
    </row>
    <row r="33" spans="1:8" ht="12" customHeight="1" x14ac:dyDescent="0.25">
      <c r="A33" s="96" t="s">
        <v>196</v>
      </c>
      <c r="B33" s="270"/>
      <c r="C33" s="270"/>
      <c r="D33" s="270"/>
      <c r="E33" s="270"/>
      <c r="F33" s="270"/>
      <c r="G33" s="270"/>
      <c r="H33" s="270"/>
    </row>
    <row r="34" spans="1:8" ht="12" customHeight="1" x14ac:dyDescent="0.25">
      <c r="A34" s="349"/>
      <c r="B34" s="349"/>
      <c r="C34" s="349"/>
      <c r="D34" s="349"/>
      <c r="E34" s="349"/>
      <c r="F34" s="349"/>
      <c r="G34" s="349"/>
      <c r="H34" s="349"/>
    </row>
    <row r="35" spans="1:8" ht="12" customHeight="1" x14ac:dyDescent="0.25">
      <c r="A35" s="349"/>
      <c r="B35" s="349"/>
      <c r="C35" s="349"/>
      <c r="D35" s="349"/>
      <c r="E35" s="349"/>
      <c r="F35" s="349"/>
      <c r="G35" s="349"/>
      <c r="H35" s="349"/>
    </row>
    <row r="36" spans="1:8" ht="12" customHeight="1" x14ac:dyDescent="0.25"/>
    <row r="37" spans="1:8" ht="12" customHeight="1" x14ac:dyDescent="0.25"/>
    <row r="38" spans="1:8" ht="12" customHeight="1" x14ac:dyDescent="0.25">
      <c r="A38" s="349"/>
      <c r="B38" s="349"/>
      <c r="C38" s="349"/>
      <c r="D38" s="349"/>
      <c r="E38" s="349"/>
      <c r="F38" s="349"/>
      <c r="G38" s="349"/>
      <c r="H38" s="349"/>
    </row>
    <row r="40" spans="1:8" x14ac:dyDescent="0.25">
      <c r="A40" s="96"/>
    </row>
  </sheetData>
  <mergeCells count="9">
    <mergeCell ref="A38:H38"/>
    <mergeCell ref="A35:H35"/>
    <mergeCell ref="A6:H6"/>
    <mergeCell ref="H7:H8"/>
    <mergeCell ref="A4:H4"/>
    <mergeCell ref="A1:H1"/>
    <mergeCell ref="A2:H2"/>
    <mergeCell ref="A5:H5"/>
    <mergeCell ref="A34:H34"/>
  </mergeCells>
  <pageMargins left="0.7" right="0.7" top="0.75" bottom="0.75" header="0.3" footer="0.3"/>
  <pageSetup scale="95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BC7F2B-F1FF-48B0-8464-E5E16F154061}"/>
</file>

<file path=customXml/itemProps2.xml><?xml version="1.0" encoding="utf-8"?>
<ds:datastoreItem xmlns:ds="http://schemas.openxmlformats.org/officeDocument/2006/customXml" ds:itemID="{EA855356-46EA-4385-A8AB-9713252EB7E5}"/>
</file>

<file path=customXml/itemProps3.xml><?xml version="1.0" encoding="utf-8"?>
<ds:datastoreItem xmlns:ds="http://schemas.openxmlformats.org/officeDocument/2006/customXml" ds:itemID="{C3DAA268-84FC-45C2-B677-87C62169D6B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14</vt:i4>
      </vt:variant>
    </vt:vector>
  </HeadingPairs>
  <TitlesOfParts>
    <vt:vector size="36" baseType="lpstr">
      <vt:lpstr>Table of Contents</vt:lpstr>
      <vt:lpstr>1. TP by Rent</vt:lpstr>
      <vt:lpstr>2. TP by Rent (TP w 2+ Prem)</vt:lpstr>
      <vt:lpstr>3. TP by Industry</vt:lpstr>
      <vt:lpstr>4. TP by Industry &amp; Rent</vt:lpstr>
      <vt:lpstr>5. TP by Zip Code (1 Prem)</vt:lpstr>
      <vt:lpstr>6. TP by No. of Prem per TP</vt:lpstr>
      <vt:lpstr>7.TP&amp;Prem by Ind &amp;Prem Per TP</vt:lpstr>
      <vt:lpstr>8. Premises by Rent</vt:lpstr>
      <vt:lpstr>9. Premises by Rent (TP 1 Prem)</vt:lpstr>
      <vt:lpstr>10. Prem by Rent (TP w 2+ Prem)</vt:lpstr>
      <vt:lpstr>11. Premises by Industry</vt:lpstr>
      <vt:lpstr>12. Prem by Industry &amp; Rent</vt:lpstr>
      <vt:lpstr>13. Premises by Zip Code</vt:lpstr>
      <vt:lpstr>14. Premises by Zip &amp; Rent</vt:lpstr>
      <vt:lpstr>15. Prem by Zip&amp;Rent(TP 2+Prem)</vt:lpstr>
      <vt:lpstr>16. Premises by Industry &amp; Zip</vt:lpstr>
      <vt:lpstr>17. Prem by Ind &amp; Zip(TP2+Prem)</vt:lpstr>
      <vt:lpstr>18. TP by Industry - SBC</vt:lpstr>
      <vt:lpstr>19. TP by Industry-SBC Prem Onl</vt:lpstr>
      <vt:lpstr>20. Premises by Rent-SBC</vt:lpstr>
      <vt:lpstr>21. Premises by Zip-SBC</vt:lpstr>
      <vt:lpstr>'11. Premises by Industry'!Print_Area</vt:lpstr>
      <vt:lpstr>'13. Premises by Zip Code'!Print_Area</vt:lpstr>
      <vt:lpstr>'16. Premises by Industry &amp; Zip'!Print_Area</vt:lpstr>
      <vt:lpstr>'18. TP by Industry - SBC'!Print_Area</vt:lpstr>
      <vt:lpstr>'19. TP by Industry-SBC Prem Onl'!Print_Area</vt:lpstr>
      <vt:lpstr>'20. Premises by Rent-SBC'!Print_Area</vt:lpstr>
      <vt:lpstr>'21. Premises by Zip-SBC'!Print_Area</vt:lpstr>
      <vt:lpstr>'3. TP by Industry'!Print_Area</vt:lpstr>
      <vt:lpstr>'5. TP by Zip Code (1 Prem)'!Print_Area</vt:lpstr>
      <vt:lpstr>'8. Premises by Rent'!Print_Area</vt:lpstr>
      <vt:lpstr>'Table of Contents'!Print_Area</vt:lpstr>
      <vt:lpstr>'13. Premises by Zip Code'!Print_Titles</vt:lpstr>
      <vt:lpstr>'16. Premises by Industry &amp; Zip'!Print_Titles</vt:lpstr>
      <vt:lpstr>'5. TP by Zip Code (1 Prem)'!Print_Titles</vt:lpstr>
    </vt:vector>
  </TitlesOfParts>
  <Company>NYC Department of Finance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RobinsonS</dc:creator>
  <cp:lastModifiedBy>LOUIS PEREIRA</cp:lastModifiedBy>
  <cp:lastPrinted>2022-04-01T13:25:21Z</cp:lastPrinted>
  <dcterms:created xsi:type="dcterms:W3CDTF">2014-10-31T17:21:55Z</dcterms:created>
  <dcterms:modified xsi:type="dcterms:W3CDTF">2022-04-01T13:26:45Z</dcterms:modified>
</cp:coreProperties>
</file>