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24226"/>
  <mc:AlternateContent xmlns:mc="http://schemas.openxmlformats.org/markup-compatibility/2006">
    <mc:Choice Requires="x15">
      <x15ac:absPath xmlns:x15ac="http://schemas.microsoft.com/office/spreadsheetml/2010/11/ac" url="/Users/turnerl/Documents/DOF/daily/11.13/"/>
    </mc:Choice>
  </mc:AlternateContent>
  <xr:revisionPtr revIDLastSave="0" documentId="8_{E9412C4B-F871-674A-821A-1C60F3FD263E}" xr6:coauthVersionLast="45" xr6:coauthVersionMax="45" xr10:uidLastSave="{00000000-0000-0000-0000-000000000000}"/>
  <bookViews>
    <workbookView xWindow="4780" yWindow="1220" windowWidth="24120" windowHeight="12960" tabRatio="565" xr2:uid="{00000000-000D-0000-FFFF-FFFF00000000}"/>
  </bookViews>
  <sheets>
    <sheet name="Table of Contents" sheetId="26" r:id="rId1"/>
    <sheet name="1. TP by Rent" sheetId="4" r:id="rId2"/>
    <sheet name="2. TP by Rent (TP w 2+ Prem)" sheetId="22" r:id="rId3"/>
    <sheet name="3. TP by Industry" sheetId="5" r:id="rId4"/>
    <sheet name="4. TP by Industry &amp; Rent" sheetId="21" r:id="rId5"/>
    <sheet name="5. TP by Zip Code (1 Prem)" sheetId="31" r:id="rId6"/>
    <sheet name="6. TP by No. of Prem per TP" sheetId="18" r:id="rId7"/>
    <sheet name="7.TP&amp;Prem by Ind &amp;Prem Per TP" sheetId="15" r:id="rId8"/>
    <sheet name="8. Premises by Rent" sheetId="6" r:id="rId9"/>
    <sheet name="9. Premises by Rent (TP 1 Prem)" sheetId="32" r:id="rId10"/>
    <sheet name="10. Prem by Rent (TP w 2+ Prem)" sheetId="20" r:id="rId11"/>
    <sheet name="11. Premises by Industry" sheetId="27" r:id="rId12"/>
    <sheet name="12. Prem by Industry &amp; Rent" sheetId="25" r:id="rId13"/>
    <sheet name="13. Premises by Zip Code" sheetId="16" r:id="rId14"/>
    <sheet name="14. Premises by Zip &amp; Rent" sheetId="24" r:id="rId15"/>
    <sheet name="15. Prem by Zip&amp;Rent(TP 2+Prem)" sheetId="28" r:id="rId16"/>
    <sheet name="16. Premises by Industry &amp; Zip" sheetId="23" r:id="rId17"/>
    <sheet name="17. Prem by Ind &amp; Zip(TP2+Prem)" sheetId="29" r:id="rId18"/>
    <sheet name="18. TP by Industry - SBC" sheetId="30" r:id="rId19"/>
    <sheet name="19. TP by Industry-SBC Prem Onl" sheetId="35" r:id="rId20"/>
    <sheet name="20. Premises by Rent-SBC" sheetId="33" r:id="rId21"/>
    <sheet name="21. Premises by Zip-SBC" sheetId="34" r:id="rId22"/>
    <sheet name="Methodology" sheetId="36" r:id="rId23"/>
  </sheets>
  <definedNames>
    <definedName name="_AMO_UniqueIdentifier" hidden="1">"'647d99ec-d8c7-4537-8203-2ca232967559'"</definedName>
    <definedName name="_xlnm.Print_Area" localSheetId="11">'11. Premises by Industry'!$A$1:$H$56</definedName>
    <definedName name="_xlnm.Print_Area" localSheetId="13">'13. Premises by Zip Code'!$A$6:$H$82</definedName>
    <definedName name="_xlnm.Print_Area" localSheetId="16">'16. Premises by Industry &amp; Zip'!$A$9:$I$116</definedName>
    <definedName name="_xlnm.Print_Area" localSheetId="18">'18. TP by Industry - SBC'!$A$1:$L$61</definedName>
    <definedName name="_xlnm.Print_Area" localSheetId="19">'19. TP by Industry-SBC Prem Onl'!$A$1:$O$61</definedName>
    <definedName name="_xlnm.Print_Area" localSheetId="21">'21. Premises by Zip-SBC'!$A$1:$L$42</definedName>
    <definedName name="_xlnm.Print_Area" localSheetId="3">'3. TP by Industry'!$A$1:$H$56</definedName>
    <definedName name="_xlnm.Print_Area" localSheetId="5">'5. TP by Zip Code (1 Prem)'!$A$7:$H$83</definedName>
    <definedName name="_xlnm.Print_Area" localSheetId="8">'8. Premises by Rent'!$A$1:$H$33</definedName>
    <definedName name="_xlnm.Print_Area" localSheetId="22">Methodology!$A$1:$I$44</definedName>
    <definedName name="_xlnm.Print_Area" localSheetId="0">'Table of Contents'!$A$1:$D$34</definedName>
    <definedName name="_xlnm.Print_Titles" localSheetId="13">'13. Premises by Zip Code'!$1:$5</definedName>
    <definedName name="_xlnm.Print_Titles" localSheetId="16">'16. Premises by Industry &amp; Zip'!$1:$8</definedName>
    <definedName name="_xlnm.Print_Titles" localSheetId="17">'17. Prem by Ind &amp; Zip(TP2+Prem)'!$1:$9</definedName>
    <definedName name="_xlnm.Print_Titles" localSheetId="5">'5. TP by Zip Code (1 Prem)'!$1:$6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34" l="1"/>
  <c r="J35" i="34"/>
  <c r="E41" i="34"/>
  <c r="F20" i="34" s="1"/>
  <c r="F38" i="34"/>
  <c r="B41" i="34"/>
  <c r="C39" i="34" s="1"/>
  <c r="C31" i="34"/>
  <c r="J38" i="34"/>
  <c r="J36" i="34"/>
  <c r="J33" i="34"/>
  <c r="F33" i="34"/>
  <c r="J30" i="34"/>
  <c r="J28" i="34"/>
  <c r="J25" i="34"/>
  <c r="F25" i="34"/>
  <c r="J23" i="34"/>
  <c r="J22" i="34"/>
  <c r="J20" i="34"/>
  <c r="J17" i="34"/>
  <c r="J15" i="34"/>
  <c r="J14" i="34"/>
  <c r="J12" i="34"/>
  <c r="I20" i="33"/>
  <c r="J13" i="33"/>
  <c r="E20" i="33"/>
  <c r="F16" i="33"/>
  <c r="B20" i="33"/>
  <c r="C16" i="33"/>
  <c r="C18" i="33"/>
  <c r="J16" i="33"/>
  <c r="J14" i="33"/>
  <c r="L59" i="35"/>
  <c r="H59" i="35"/>
  <c r="I33" i="35"/>
  <c r="I46" i="35"/>
  <c r="E43" i="35"/>
  <c r="B43" i="35"/>
  <c r="I39" i="35"/>
  <c r="E37" i="35"/>
  <c r="B37" i="35"/>
  <c r="I31" i="35"/>
  <c r="I16" i="35"/>
  <c r="I59" i="30"/>
  <c r="J30" i="30" s="1"/>
  <c r="E59" i="30"/>
  <c r="B43" i="30"/>
  <c r="F41" i="30"/>
  <c r="F39" i="30"/>
  <c r="F38" i="30"/>
  <c r="F37" i="30"/>
  <c r="B37" i="30"/>
  <c r="F27" i="30"/>
  <c r="F25" i="30"/>
  <c r="F19" i="30"/>
  <c r="G62" i="24"/>
  <c r="F62" i="24"/>
  <c r="G61" i="24"/>
  <c r="F61" i="24"/>
  <c r="G60" i="24"/>
  <c r="F60" i="24"/>
  <c r="G59" i="24"/>
  <c r="F59" i="24"/>
  <c r="G58" i="24"/>
  <c r="F58" i="24"/>
  <c r="G57" i="24"/>
  <c r="F57" i="24"/>
  <c r="G56" i="24"/>
  <c r="F56" i="24"/>
  <c r="G55" i="24"/>
  <c r="F55" i="24"/>
  <c r="G54" i="24"/>
  <c r="F54" i="24"/>
  <c r="G53" i="24"/>
  <c r="F53" i="24"/>
  <c r="G52" i="24"/>
  <c r="F52" i="24"/>
  <c r="G51" i="24"/>
  <c r="F51" i="24"/>
  <c r="G50" i="24"/>
  <c r="F50" i="24"/>
  <c r="G49" i="24"/>
  <c r="F49" i="24"/>
  <c r="G48" i="24"/>
  <c r="F48" i="24"/>
  <c r="G47" i="24"/>
  <c r="F47" i="24"/>
  <c r="G46" i="24"/>
  <c r="F46" i="24"/>
  <c r="G45" i="24"/>
  <c r="F45" i="24"/>
  <c r="G44" i="24"/>
  <c r="F44" i="24"/>
  <c r="G43" i="24"/>
  <c r="F43" i="24"/>
  <c r="G42" i="24"/>
  <c r="F42" i="24"/>
  <c r="G41" i="24"/>
  <c r="F41" i="24"/>
  <c r="E80" i="16"/>
  <c r="B80" i="16"/>
  <c r="C76" i="16"/>
  <c r="F75" i="16"/>
  <c r="F74" i="16"/>
  <c r="F73" i="16"/>
  <c r="F70" i="16"/>
  <c r="C70" i="16"/>
  <c r="F69" i="16"/>
  <c r="F68" i="16"/>
  <c r="F65" i="16"/>
  <c r="F64" i="16"/>
  <c r="C64" i="16"/>
  <c r="F63" i="16"/>
  <c r="F59" i="16"/>
  <c r="C59" i="16"/>
  <c r="F58" i="16"/>
  <c r="C58" i="16"/>
  <c r="C55" i="16"/>
  <c r="F54" i="16"/>
  <c r="C54" i="16"/>
  <c r="F53" i="16"/>
  <c r="C50" i="16"/>
  <c r="F49" i="16"/>
  <c r="F43" i="16"/>
  <c r="F42" i="16"/>
  <c r="F39" i="16"/>
  <c r="C39" i="16"/>
  <c r="F38" i="16"/>
  <c r="F37" i="16"/>
  <c r="C35" i="16"/>
  <c r="F34" i="16"/>
  <c r="F33" i="16"/>
  <c r="C33" i="16"/>
  <c r="C29" i="16"/>
  <c r="F28" i="16"/>
  <c r="C28" i="16"/>
  <c r="F27" i="16"/>
  <c r="F25" i="16"/>
  <c r="F23" i="16"/>
  <c r="F22" i="16"/>
  <c r="C22" i="16"/>
  <c r="C21" i="16"/>
  <c r="F19" i="16"/>
  <c r="C19" i="16"/>
  <c r="F18" i="16"/>
  <c r="C18" i="16"/>
  <c r="C15" i="16"/>
  <c r="F14" i="16"/>
  <c r="F13" i="16"/>
  <c r="F12" i="16"/>
  <c r="F11" i="16"/>
  <c r="E47" i="25"/>
  <c r="D47" i="25"/>
  <c r="C47" i="25"/>
  <c r="B47" i="25"/>
  <c r="G45" i="25"/>
  <c r="F45" i="25"/>
  <c r="G44" i="25"/>
  <c r="F44" i="25"/>
  <c r="G43" i="25"/>
  <c r="F43" i="25"/>
  <c r="G42" i="25"/>
  <c r="F42" i="25"/>
  <c r="G41" i="25"/>
  <c r="F41" i="25"/>
  <c r="G40" i="25"/>
  <c r="F40" i="25"/>
  <c r="G39" i="25"/>
  <c r="F39" i="25"/>
  <c r="G33" i="25"/>
  <c r="F33" i="25"/>
  <c r="E33" i="25"/>
  <c r="D33" i="25"/>
  <c r="C33" i="25"/>
  <c r="B33" i="25"/>
  <c r="G19" i="25"/>
  <c r="F19" i="25"/>
  <c r="E19" i="25"/>
  <c r="D19" i="25"/>
  <c r="C19" i="25"/>
  <c r="B19" i="25"/>
  <c r="E51" i="27"/>
  <c r="B51" i="27"/>
  <c r="E45" i="27"/>
  <c r="B45" i="27"/>
  <c r="E40" i="27"/>
  <c r="B40" i="27"/>
  <c r="E34" i="27"/>
  <c r="B34" i="27"/>
  <c r="B32" i="27"/>
  <c r="E18" i="27"/>
  <c r="B18" i="27"/>
  <c r="E10" i="27"/>
  <c r="B10" i="27"/>
  <c r="E32" i="20"/>
  <c r="B32" i="20"/>
  <c r="C28" i="20"/>
  <c r="C27" i="20"/>
  <c r="C26" i="20"/>
  <c r="C25" i="20"/>
  <c r="C23" i="20"/>
  <c r="C18" i="20"/>
  <c r="C17" i="20"/>
  <c r="C15" i="20"/>
  <c r="C12" i="20"/>
  <c r="C11" i="20"/>
  <c r="E32" i="32"/>
  <c r="B32" i="32"/>
  <c r="C28" i="32"/>
  <c r="C27" i="32"/>
  <c r="C26" i="32"/>
  <c r="C25" i="32"/>
  <c r="C23" i="32"/>
  <c r="C19" i="32"/>
  <c r="C17" i="32"/>
  <c r="C16" i="32"/>
  <c r="C13" i="32"/>
  <c r="E31" i="6"/>
  <c r="F28" i="6"/>
  <c r="B31" i="6"/>
  <c r="C19" i="6" s="1"/>
  <c r="C29" i="6"/>
  <c r="C20" i="6"/>
  <c r="C16" i="6"/>
  <c r="H45" i="15"/>
  <c r="E45" i="15"/>
  <c r="B45" i="15"/>
  <c r="C45" i="15" s="1"/>
  <c r="H44" i="15"/>
  <c r="E44" i="15"/>
  <c r="B44" i="15"/>
  <c r="B47" i="15" s="1"/>
  <c r="H43" i="15"/>
  <c r="E43" i="15"/>
  <c r="B43" i="15"/>
  <c r="H42" i="15"/>
  <c r="E42" i="15"/>
  <c r="F42" i="15" s="1"/>
  <c r="B42" i="15"/>
  <c r="H41" i="15"/>
  <c r="E41" i="15"/>
  <c r="F41" i="15" s="1"/>
  <c r="B41" i="15"/>
  <c r="H40" i="15"/>
  <c r="E40" i="15"/>
  <c r="B40" i="15"/>
  <c r="H39" i="15"/>
  <c r="E39" i="15"/>
  <c r="B39" i="15"/>
  <c r="H33" i="15"/>
  <c r="E33" i="15"/>
  <c r="F27" i="15" s="1"/>
  <c r="F29" i="15"/>
  <c r="B33" i="15"/>
  <c r="C31" i="15"/>
  <c r="H19" i="15"/>
  <c r="I17" i="15" s="1"/>
  <c r="E19" i="15"/>
  <c r="B19" i="15"/>
  <c r="C12" i="15"/>
  <c r="E24" i="18"/>
  <c r="B24" i="18"/>
  <c r="C21" i="18"/>
  <c r="F22" i="18"/>
  <c r="F21" i="18"/>
  <c r="F20" i="18"/>
  <c r="C20" i="18"/>
  <c r="C19" i="18"/>
  <c r="F18" i="18"/>
  <c r="C18" i="18"/>
  <c r="F17" i="18"/>
  <c r="C17" i="18"/>
  <c r="F16" i="18"/>
  <c r="C16" i="18"/>
  <c r="C15" i="18"/>
  <c r="F14" i="18"/>
  <c r="F13" i="18"/>
  <c r="F12" i="18"/>
  <c r="C12" i="18"/>
  <c r="F11" i="18"/>
  <c r="C11" i="18"/>
  <c r="E83" i="31"/>
  <c r="B83" i="31"/>
  <c r="C81" i="31"/>
  <c r="C75" i="31"/>
  <c r="C73" i="31"/>
  <c r="C72" i="31"/>
  <c r="C71" i="31"/>
  <c r="C67" i="31"/>
  <c r="C65" i="31"/>
  <c r="C64" i="31"/>
  <c r="C62" i="31"/>
  <c r="C57" i="31"/>
  <c r="C56" i="31"/>
  <c r="C55" i="31"/>
  <c r="C54" i="31"/>
  <c r="C53" i="31"/>
  <c r="C41" i="31"/>
  <c r="C39" i="31"/>
  <c r="C38" i="31"/>
  <c r="C37" i="31"/>
  <c r="C32" i="31"/>
  <c r="C31" i="31"/>
  <c r="C30" i="31"/>
  <c r="C29" i="31"/>
  <c r="C23" i="31"/>
  <c r="C22" i="31"/>
  <c r="C21" i="31"/>
  <c r="C20" i="31"/>
  <c r="C18" i="31"/>
  <c r="C14" i="31"/>
  <c r="C13" i="31"/>
  <c r="C47" i="21"/>
  <c r="B47" i="21"/>
  <c r="E45" i="21"/>
  <c r="D45" i="21"/>
  <c r="E44" i="21"/>
  <c r="D44" i="21"/>
  <c r="E43" i="21"/>
  <c r="D43" i="21"/>
  <c r="E42" i="21"/>
  <c r="D42" i="21"/>
  <c r="D47" i="21" s="1"/>
  <c r="E41" i="21"/>
  <c r="D41" i="21"/>
  <c r="E40" i="21"/>
  <c r="D40" i="21"/>
  <c r="E39" i="21"/>
  <c r="E47" i="21" s="1"/>
  <c r="D39" i="21"/>
  <c r="I33" i="21"/>
  <c r="H33" i="21"/>
  <c r="G33" i="21"/>
  <c r="F33" i="21"/>
  <c r="E33" i="21"/>
  <c r="D33" i="21"/>
  <c r="C33" i="21"/>
  <c r="B33" i="21"/>
  <c r="I19" i="21"/>
  <c r="H19" i="21"/>
  <c r="G19" i="21"/>
  <c r="F19" i="21"/>
  <c r="E19" i="21"/>
  <c r="D19" i="21"/>
  <c r="C19" i="21"/>
  <c r="B19" i="21"/>
  <c r="E51" i="5"/>
  <c r="B51" i="5"/>
  <c r="E45" i="5"/>
  <c r="B45" i="5"/>
  <c r="E40" i="5"/>
  <c r="B40" i="5"/>
  <c r="E34" i="5"/>
  <c r="B34" i="5"/>
  <c r="E18" i="5"/>
  <c r="E56" i="5" s="1"/>
  <c r="B18" i="5"/>
  <c r="E10" i="5"/>
  <c r="B10" i="5"/>
  <c r="B56" i="5" s="1"/>
  <c r="C10" i="5" s="1"/>
  <c r="H22" i="22"/>
  <c r="E22" i="22"/>
  <c r="B22" i="22"/>
  <c r="C20" i="22"/>
  <c r="E31" i="4"/>
  <c r="F11" i="4" s="1"/>
  <c r="B31" i="4"/>
  <c r="C27" i="4"/>
  <c r="F27" i="4"/>
  <c r="C26" i="4"/>
  <c r="C25" i="4"/>
  <c r="C24" i="4"/>
  <c r="C22" i="4"/>
  <c r="F19" i="4"/>
  <c r="C18" i="4"/>
  <c r="C17" i="4"/>
  <c r="C16" i="4"/>
  <c r="C14" i="4"/>
  <c r="C13" i="4"/>
  <c r="C11" i="34"/>
  <c r="C16" i="34"/>
  <c r="F12" i="34"/>
  <c r="F28" i="34"/>
  <c r="F36" i="34"/>
  <c r="F15" i="34"/>
  <c r="F23" i="34"/>
  <c r="F31" i="34"/>
  <c r="F39" i="34"/>
  <c r="F18" i="34"/>
  <c r="J31" i="34"/>
  <c r="F34" i="34"/>
  <c r="J39" i="34"/>
  <c r="F13" i="34"/>
  <c r="J18" i="34"/>
  <c r="F21" i="34"/>
  <c r="J26" i="34"/>
  <c r="J34" i="34"/>
  <c r="F37" i="34"/>
  <c r="J13" i="34"/>
  <c r="F16" i="34"/>
  <c r="J21" i="34"/>
  <c r="F24" i="34"/>
  <c r="J29" i="34"/>
  <c r="J37" i="34"/>
  <c r="F11" i="34"/>
  <c r="J16" i="34"/>
  <c r="F19" i="34"/>
  <c r="J24" i="34"/>
  <c r="F27" i="34"/>
  <c r="J32" i="34"/>
  <c r="J11" i="34"/>
  <c r="J41" i="34" s="1"/>
  <c r="F14" i="34"/>
  <c r="J19" i="34"/>
  <c r="F22" i="34"/>
  <c r="J27" i="34"/>
  <c r="F30" i="34"/>
  <c r="C14" i="33"/>
  <c r="F14" i="33"/>
  <c r="F17" i="33"/>
  <c r="F12" i="33"/>
  <c r="J17" i="33"/>
  <c r="J12" i="33"/>
  <c r="F15" i="33"/>
  <c r="J15" i="33"/>
  <c r="F18" i="33"/>
  <c r="F13" i="33"/>
  <c r="F20" i="33" s="1"/>
  <c r="J18" i="33"/>
  <c r="J20" i="33" s="1"/>
  <c r="M44" i="35"/>
  <c r="M40" i="35"/>
  <c r="M32" i="35"/>
  <c r="M28" i="35"/>
  <c r="M22" i="35"/>
  <c r="M19" i="35"/>
  <c r="M52" i="35"/>
  <c r="M33" i="35"/>
  <c r="M23" i="35"/>
  <c r="M21" i="35"/>
  <c r="M13" i="35"/>
  <c r="M54" i="35"/>
  <c r="M49" i="35"/>
  <c r="M46" i="35"/>
  <c r="M30" i="35"/>
  <c r="M43" i="35"/>
  <c r="M41" i="35"/>
  <c r="M29" i="35"/>
  <c r="M25" i="35"/>
  <c r="M27" i="35"/>
  <c r="M37" i="35"/>
  <c r="M57" i="35"/>
  <c r="M16" i="35"/>
  <c r="M17" i="35"/>
  <c r="M31" i="35"/>
  <c r="M39" i="35"/>
  <c r="I13" i="35"/>
  <c r="I25" i="35"/>
  <c r="I41" i="35"/>
  <c r="I43" i="35"/>
  <c r="I52" i="35"/>
  <c r="I19" i="35"/>
  <c r="I32" i="35"/>
  <c r="I40" i="35"/>
  <c r="E59" i="35"/>
  <c r="F27" i="35" s="1"/>
  <c r="F37" i="35"/>
  <c r="I29" i="35"/>
  <c r="J16" i="30"/>
  <c r="J46" i="30"/>
  <c r="J39" i="30"/>
  <c r="B59" i="30"/>
  <c r="C28" i="30" s="1"/>
  <c r="F23" i="30"/>
  <c r="F57" i="30"/>
  <c r="F45" i="30"/>
  <c r="F40" i="30"/>
  <c r="F31" i="30"/>
  <c r="F43" i="30"/>
  <c r="F28" i="30"/>
  <c r="F54" i="30"/>
  <c r="F49" i="30"/>
  <c r="F48" i="30"/>
  <c r="F33" i="30"/>
  <c r="F22" i="30"/>
  <c r="J49" i="30"/>
  <c r="J31" i="30"/>
  <c r="C34" i="16"/>
  <c r="C56" i="16"/>
  <c r="C60" i="16"/>
  <c r="C78" i="16"/>
  <c r="C13" i="16"/>
  <c r="C26" i="16"/>
  <c r="C30" i="16"/>
  <c r="C43" i="16"/>
  <c r="C65" i="16"/>
  <c r="C74" i="16"/>
  <c r="C10" i="16"/>
  <c r="C14" i="16"/>
  <c r="C27" i="16"/>
  <c r="C31" i="16"/>
  <c r="C49" i="16"/>
  <c r="C66" i="16"/>
  <c r="C75" i="16"/>
  <c r="C72" i="16"/>
  <c r="C16" i="16"/>
  <c r="C24" i="16"/>
  <c r="C32" i="16"/>
  <c r="C40" i="16"/>
  <c r="C61" i="16"/>
  <c r="C69" i="16"/>
  <c r="F47" i="25"/>
  <c r="G47" i="25"/>
  <c r="E56" i="27"/>
  <c r="F11" i="27"/>
  <c r="F19" i="27"/>
  <c r="F31" i="27"/>
  <c r="F14" i="27"/>
  <c r="F22" i="20"/>
  <c r="F14" i="20"/>
  <c r="F17" i="20"/>
  <c r="F13" i="20"/>
  <c r="F29" i="20"/>
  <c r="F12" i="20"/>
  <c r="F20" i="20"/>
  <c r="F11" i="20"/>
  <c r="F27" i="20"/>
  <c r="F18" i="20"/>
  <c r="F16" i="20"/>
  <c r="F24" i="20"/>
  <c r="F21" i="20"/>
  <c r="F28" i="20"/>
  <c r="F19" i="20"/>
  <c r="F15" i="20"/>
  <c r="F23" i="20"/>
  <c r="F22" i="32"/>
  <c r="F13" i="32"/>
  <c r="F21" i="32"/>
  <c r="F29" i="32"/>
  <c r="F12" i="32"/>
  <c r="F20" i="32"/>
  <c r="F28" i="32"/>
  <c r="F19" i="32"/>
  <c r="F27" i="32"/>
  <c r="F18" i="32"/>
  <c r="F26" i="32"/>
  <c r="F17" i="32"/>
  <c r="F25" i="32"/>
  <c r="F16" i="32"/>
  <c r="C14" i="32"/>
  <c r="F15" i="32"/>
  <c r="C22" i="32"/>
  <c r="F23" i="32"/>
  <c r="F22" i="6"/>
  <c r="F19" i="6"/>
  <c r="F15" i="6"/>
  <c r="F23" i="6"/>
  <c r="F12" i="6"/>
  <c r="F13" i="6"/>
  <c r="F17" i="6"/>
  <c r="F21" i="6"/>
  <c r="F10" i="6"/>
  <c r="F14" i="6"/>
  <c r="F26" i="6"/>
  <c r="F11" i="6"/>
  <c r="F27" i="6"/>
  <c r="F16" i="6"/>
  <c r="C28" i="15"/>
  <c r="C29" i="15"/>
  <c r="C15" i="15"/>
  <c r="C25" i="15"/>
  <c r="C30" i="15"/>
  <c r="C26" i="15"/>
  <c r="C33" i="15" s="1"/>
  <c r="C27" i="15"/>
  <c r="C11" i="15"/>
  <c r="F28" i="15"/>
  <c r="C13" i="15"/>
  <c r="F11" i="15"/>
  <c r="C14" i="15"/>
  <c r="I28" i="15"/>
  <c r="F31" i="15"/>
  <c r="C17" i="15"/>
  <c r="F26" i="15"/>
  <c r="F33" i="15" s="1"/>
  <c r="E47" i="15"/>
  <c r="F43" i="15" s="1"/>
  <c r="F45" i="15"/>
  <c r="F30" i="15"/>
  <c r="C16" i="15"/>
  <c r="F25" i="15"/>
  <c r="C14" i="18"/>
  <c r="C22" i="18"/>
  <c r="C13" i="18"/>
  <c r="C24" i="18" s="1"/>
  <c r="F79" i="31"/>
  <c r="F68" i="31"/>
  <c r="F61" i="31"/>
  <c r="F58" i="31"/>
  <c r="F50" i="31"/>
  <c r="F37" i="31"/>
  <c r="F29" i="31"/>
  <c r="F21" i="31"/>
  <c r="F13" i="31"/>
  <c r="F69" i="31"/>
  <c r="F62" i="31"/>
  <c r="F51" i="31"/>
  <c r="F30" i="31"/>
  <c r="F22" i="31"/>
  <c r="F14" i="31"/>
  <c r="F74" i="31"/>
  <c r="F71" i="31"/>
  <c r="F63" i="31"/>
  <c r="F53" i="31"/>
  <c r="F38" i="31"/>
  <c r="F32" i="31"/>
  <c r="F24" i="31"/>
  <c r="F16" i="31"/>
  <c r="F75" i="31"/>
  <c r="F72" i="31"/>
  <c r="F64" i="31"/>
  <c r="F54" i="31"/>
  <c r="F39" i="31"/>
  <c r="F33" i="31"/>
  <c r="F25" i="31"/>
  <c r="F17" i="31"/>
  <c r="F76" i="31"/>
  <c r="F83" i="31" s="1"/>
  <c r="F65" i="31"/>
  <c r="F55" i="31"/>
  <c r="F40" i="31"/>
  <c r="F34" i="31"/>
  <c r="F26" i="31"/>
  <c r="F18" i="31"/>
  <c r="F80" i="31"/>
  <c r="F77" i="31"/>
  <c r="F56" i="31"/>
  <c r="F41" i="31"/>
  <c r="F35" i="31"/>
  <c r="F27" i="31"/>
  <c r="F19" i="31"/>
  <c r="F11" i="31"/>
  <c r="F78" i="31"/>
  <c r="F67" i="31"/>
  <c r="F60" i="31"/>
  <c r="F57" i="31"/>
  <c r="F49" i="31"/>
  <c r="F36" i="31"/>
  <c r="F28" i="31"/>
  <c r="F20" i="31"/>
  <c r="F12" i="31"/>
  <c r="F73" i="31"/>
  <c r="F70" i="31"/>
  <c r="F52" i="31"/>
  <c r="F31" i="31"/>
  <c r="F23" i="31"/>
  <c r="F15" i="31"/>
  <c r="F66" i="31"/>
  <c r="F59" i="31"/>
  <c r="F81" i="31"/>
  <c r="C78" i="31"/>
  <c r="C51" i="5"/>
  <c r="I16" i="22"/>
  <c r="I11" i="22"/>
  <c r="I13" i="22"/>
  <c r="I20" i="22"/>
  <c r="I18" i="22"/>
  <c r="I12" i="22"/>
  <c r="I19" i="22"/>
  <c r="C11" i="22"/>
  <c r="C15" i="22"/>
  <c r="C19" i="22"/>
  <c r="C13" i="22"/>
  <c r="C18" i="22"/>
  <c r="F11" i="22"/>
  <c r="F15" i="22"/>
  <c r="F12" i="22"/>
  <c r="C29" i="4"/>
  <c r="C10" i="4"/>
  <c r="C21" i="4"/>
  <c r="F21" i="4"/>
  <c r="C15" i="4"/>
  <c r="C31" i="4" s="1"/>
  <c r="F18" i="4"/>
  <c r="C23" i="4"/>
  <c r="F26" i="4"/>
  <c r="F16" i="4"/>
  <c r="F24" i="4"/>
  <c r="C12" i="4"/>
  <c r="F15" i="4"/>
  <c r="C20" i="4"/>
  <c r="F23" i="4"/>
  <c r="C28" i="4"/>
  <c r="F12" i="4"/>
  <c r="F20" i="4"/>
  <c r="F25" i="4"/>
  <c r="C11" i="4"/>
  <c r="F14" i="4"/>
  <c r="C19" i="4"/>
  <c r="F22" i="4"/>
  <c r="F39" i="35"/>
  <c r="F45" i="35"/>
  <c r="F41" i="35"/>
  <c r="F29" i="35"/>
  <c r="F22" i="35"/>
  <c r="F49" i="35"/>
  <c r="F16" i="35"/>
  <c r="C54" i="30"/>
  <c r="C49" i="30"/>
  <c r="C45" i="30"/>
  <c r="C43" i="30"/>
  <c r="F12" i="27"/>
  <c r="F38" i="27"/>
  <c r="F48" i="27"/>
  <c r="C18" i="5"/>
  <c r="C21" i="5"/>
  <c r="C32" i="5"/>
  <c r="C11" i="5"/>
  <c r="C25" i="5"/>
  <c r="C40" i="5"/>
  <c r="C35" i="5"/>
  <c r="F38" i="5" l="1"/>
  <c r="F22" i="5"/>
  <c r="F30" i="5"/>
  <c r="F25" i="5"/>
  <c r="F47" i="5"/>
  <c r="F54" i="5"/>
  <c r="F28" i="5"/>
  <c r="F12" i="5"/>
  <c r="F31" i="5"/>
  <c r="F23" i="5"/>
  <c r="F41" i="5"/>
  <c r="F26" i="5"/>
  <c r="F43" i="5"/>
  <c r="F37" i="5"/>
  <c r="F27" i="5"/>
  <c r="F45" i="5"/>
  <c r="F18" i="5"/>
  <c r="F21" i="5"/>
  <c r="F14" i="5"/>
  <c r="F13" i="5"/>
  <c r="F16" i="5"/>
  <c r="F42" i="5"/>
  <c r="F11" i="5"/>
  <c r="F29" i="5"/>
  <c r="F52" i="5"/>
  <c r="F48" i="5"/>
  <c r="F10" i="5"/>
  <c r="F19" i="5"/>
  <c r="F46" i="5"/>
  <c r="F49" i="5"/>
  <c r="F34" i="5"/>
  <c r="F35" i="5"/>
  <c r="F32" i="5"/>
  <c r="F36" i="5"/>
  <c r="F51" i="5"/>
  <c r="F20" i="5"/>
  <c r="F53" i="5"/>
  <c r="F40" i="5"/>
  <c r="F24" i="5"/>
  <c r="F19" i="15"/>
  <c r="F24" i="18"/>
  <c r="C45" i="27"/>
  <c r="C43" i="15"/>
  <c r="C40" i="15"/>
  <c r="C44" i="15"/>
  <c r="C41" i="15"/>
  <c r="C42" i="15"/>
  <c r="C39" i="15"/>
  <c r="C12" i="5"/>
  <c r="F36" i="27"/>
  <c r="F20" i="27"/>
  <c r="F13" i="27"/>
  <c r="F37" i="27"/>
  <c r="F42" i="27"/>
  <c r="F53" i="27"/>
  <c r="F21" i="27"/>
  <c r="F35" i="27"/>
  <c r="F32" i="27"/>
  <c r="F16" i="27"/>
  <c r="F43" i="27"/>
  <c r="F26" i="27"/>
  <c r="F54" i="27"/>
  <c r="F29" i="27"/>
  <c r="C38" i="30"/>
  <c r="F17" i="22"/>
  <c r="F13" i="22"/>
  <c r="F22" i="22" s="1"/>
  <c r="I12" i="15"/>
  <c r="F12" i="15"/>
  <c r="F15" i="15"/>
  <c r="F14" i="15"/>
  <c r="I27" i="15"/>
  <c r="I25" i="15"/>
  <c r="F10" i="27"/>
  <c r="C27" i="34"/>
  <c r="C19" i="5"/>
  <c r="C34" i="5"/>
  <c r="C48" i="5"/>
  <c r="C43" i="5"/>
  <c r="F51" i="27"/>
  <c r="F24" i="27"/>
  <c r="C57" i="30"/>
  <c r="F46" i="35"/>
  <c r="F33" i="35"/>
  <c r="F48" i="35"/>
  <c r="F19" i="22"/>
  <c r="F28" i="27"/>
  <c r="F27" i="27"/>
  <c r="J21" i="30"/>
  <c r="C29" i="30"/>
  <c r="I15" i="22"/>
  <c r="I14" i="22"/>
  <c r="I22" i="22" s="1"/>
  <c r="I17" i="22"/>
  <c r="C74" i="31"/>
  <c r="C66" i="31"/>
  <c r="C58" i="31"/>
  <c r="C50" i="31"/>
  <c r="C35" i="31"/>
  <c r="C27" i="31"/>
  <c r="C19" i="31"/>
  <c r="C11" i="31"/>
  <c r="C80" i="31"/>
  <c r="C70" i="31"/>
  <c r="C61" i="31"/>
  <c r="C52" i="31"/>
  <c r="C36" i="31"/>
  <c r="C26" i="31"/>
  <c r="C17" i="31"/>
  <c r="C79" i="31"/>
  <c r="C69" i="31"/>
  <c r="C60" i="31"/>
  <c r="C51" i="31"/>
  <c r="C34" i="31"/>
  <c r="C25" i="31"/>
  <c r="C16" i="31"/>
  <c r="C77" i="31"/>
  <c r="C68" i="31"/>
  <c r="C59" i="31"/>
  <c r="C49" i="31"/>
  <c r="C33" i="31"/>
  <c r="C24" i="31"/>
  <c r="C15" i="31"/>
  <c r="F13" i="15"/>
  <c r="I15" i="15"/>
  <c r="B56" i="27"/>
  <c r="C19" i="34"/>
  <c r="C38" i="34"/>
  <c r="C24" i="34"/>
  <c r="C12" i="34"/>
  <c r="C25" i="34"/>
  <c r="C37" i="34"/>
  <c r="C29" i="34"/>
  <c r="C23" i="34"/>
  <c r="C17" i="34"/>
  <c r="C34" i="34"/>
  <c r="C28" i="34"/>
  <c r="C26" i="34"/>
  <c r="C18" i="34"/>
  <c r="C21" i="34"/>
  <c r="C20" i="34"/>
  <c r="C15" i="34"/>
  <c r="C52" i="30"/>
  <c r="F17" i="35"/>
  <c r="J17" i="30"/>
  <c r="C36" i="34"/>
  <c r="C14" i="34"/>
  <c r="C29" i="5"/>
  <c r="C27" i="5"/>
  <c r="C47" i="5"/>
  <c r="C31" i="5"/>
  <c r="C22" i="5"/>
  <c r="C54" i="5"/>
  <c r="C20" i="5"/>
  <c r="C42" i="5"/>
  <c r="C52" i="5"/>
  <c r="C37" i="5"/>
  <c r="C28" i="5"/>
  <c r="C41" i="30"/>
  <c r="C14" i="5"/>
  <c r="F52" i="27"/>
  <c r="I14" i="15"/>
  <c r="H47" i="15"/>
  <c r="I39" i="15" s="1"/>
  <c r="C22" i="34"/>
  <c r="C31" i="30"/>
  <c r="F28" i="35"/>
  <c r="F32" i="35"/>
  <c r="F43" i="35"/>
  <c r="F18" i="22"/>
  <c r="C26" i="5"/>
  <c r="I31" i="15"/>
  <c r="I29" i="15"/>
  <c r="F22" i="27"/>
  <c r="F49" i="27"/>
  <c r="C35" i="34"/>
  <c r="I16" i="15"/>
  <c r="C28" i="6"/>
  <c r="C18" i="6"/>
  <c r="C26" i="6"/>
  <c r="C15" i="6"/>
  <c r="C24" i="6"/>
  <c r="C14" i="6"/>
  <c r="C27" i="6"/>
  <c r="C10" i="6"/>
  <c r="C21" i="6"/>
  <c r="C23" i="6"/>
  <c r="C25" i="6"/>
  <c r="C22" i="6"/>
  <c r="C34" i="27"/>
  <c r="J19" i="30"/>
  <c r="J52" i="30"/>
  <c r="J43" i="30"/>
  <c r="J41" i="30"/>
  <c r="J27" i="30"/>
  <c r="J37" i="30"/>
  <c r="J25" i="30"/>
  <c r="J22" i="30"/>
  <c r="J40" i="30"/>
  <c r="J29" i="30"/>
  <c r="J32" i="30"/>
  <c r="J33" i="30"/>
  <c r="J45" i="30"/>
  <c r="J44" i="30"/>
  <c r="J13" i="30"/>
  <c r="J48" i="30"/>
  <c r="J57" i="30"/>
  <c r="B59" i="35"/>
  <c r="C13" i="34"/>
  <c r="C41" i="34" s="1"/>
  <c r="C23" i="5"/>
  <c r="C23" i="30"/>
  <c r="F14" i="22"/>
  <c r="C33" i="30"/>
  <c r="C32" i="30"/>
  <c r="F30" i="35"/>
  <c r="F23" i="35"/>
  <c r="F16" i="15"/>
  <c r="I11" i="15"/>
  <c r="C17" i="6"/>
  <c r="F45" i="27"/>
  <c r="F41" i="27"/>
  <c r="J28" i="30"/>
  <c r="J23" i="30"/>
  <c r="C30" i="34"/>
  <c r="C17" i="22"/>
  <c r="C12" i="22"/>
  <c r="C22" i="22" s="1"/>
  <c r="C14" i="22"/>
  <c r="C16" i="22"/>
  <c r="C11" i="6"/>
  <c r="F24" i="6"/>
  <c r="F20" i="6"/>
  <c r="F18" i="6"/>
  <c r="F25" i="6"/>
  <c r="F29" i="6"/>
  <c r="C17" i="33"/>
  <c r="C13" i="33"/>
  <c r="C15" i="33"/>
  <c r="C12" i="33"/>
  <c r="C20" i="33" s="1"/>
  <c r="C25" i="30"/>
  <c r="C21" i="30"/>
  <c r="C27" i="30"/>
  <c r="C48" i="30"/>
  <c r="C22" i="30"/>
  <c r="C46" i="30"/>
  <c r="C16" i="30"/>
  <c r="C40" i="30"/>
  <c r="C13" i="30"/>
  <c r="C44" i="30"/>
  <c r="C45" i="5"/>
  <c r="C56" i="5" s="1"/>
  <c r="I13" i="15"/>
  <c r="C53" i="5"/>
  <c r="F23" i="27"/>
  <c r="C37" i="30"/>
  <c r="F39" i="15"/>
  <c r="F25" i="27"/>
  <c r="F19" i="35"/>
  <c r="F21" i="35"/>
  <c r="F38" i="35"/>
  <c r="F57" i="35"/>
  <c r="F52" i="35"/>
  <c r="F44" i="35"/>
  <c r="F13" i="35"/>
  <c r="C32" i="34"/>
  <c r="C41" i="5"/>
  <c r="F40" i="15"/>
  <c r="C39" i="30"/>
  <c r="C33" i="34"/>
  <c r="C13" i="5"/>
  <c r="F40" i="35"/>
  <c r="C49" i="5"/>
  <c r="F30" i="27"/>
  <c r="C30" i="5"/>
  <c r="C36" i="5"/>
  <c r="C38" i="5"/>
  <c r="C16" i="5"/>
  <c r="F47" i="27"/>
  <c r="C24" i="5"/>
  <c r="C46" i="5"/>
  <c r="F44" i="15"/>
  <c r="F18" i="27"/>
  <c r="C30" i="30"/>
  <c r="C19" i="30"/>
  <c r="F54" i="35"/>
  <c r="F25" i="35"/>
  <c r="F31" i="35"/>
  <c r="F16" i="22"/>
  <c r="C19" i="15"/>
  <c r="I30" i="15"/>
  <c r="F31" i="6"/>
  <c r="C13" i="6"/>
  <c r="F40" i="27"/>
  <c r="F46" i="27"/>
  <c r="F34" i="27"/>
  <c r="J54" i="30"/>
  <c r="C17" i="30"/>
  <c r="J38" i="30"/>
  <c r="F20" i="22"/>
  <c r="C12" i="31"/>
  <c r="C28" i="31"/>
  <c r="C40" i="31"/>
  <c r="C63" i="31"/>
  <c r="C76" i="31"/>
  <c r="F17" i="15"/>
  <c r="I26" i="15"/>
  <c r="C12" i="6"/>
  <c r="C24" i="20"/>
  <c r="C16" i="20"/>
  <c r="C30" i="20"/>
  <c r="C22" i="20"/>
  <c r="C14" i="20"/>
  <c r="C29" i="20"/>
  <c r="C21" i="20"/>
  <c r="C13" i="20"/>
  <c r="I57" i="35"/>
  <c r="I38" i="35"/>
  <c r="I30" i="35"/>
  <c r="I45" i="35"/>
  <c r="I44" i="35"/>
  <c r="I54" i="35"/>
  <c r="I37" i="35"/>
  <c r="I59" i="35" s="1"/>
  <c r="I27" i="35"/>
  <c r="I49" i="35"/>
  <c r="I48" i="35"/>
  <c r="I17" i="35"/>
  <c r="F17" i="4"/>
  <c r="F10" i="4"/>
  <c r="I28" i="35"/>
  <c r="I23" i="35"/>
  <c r="C24" i="32"/>
  <c r="C15" i="32"/>
  <c r="C30" i="32"/>
  <c r="C21" i="32"/>
  <c r="C12" i="32"/>
  <c r="C29" i="32"/>
  <c r="C20" i="32"/>
  <c r="C11" i="32"/>
  <c r="C19" i="20"/>
  <c r="F30" i="20"/>
  <c r="F25" i="20"/>
  <c r="F26" i="20"/>
  <c r="C77" i="16"/>
  <c r="C73" i="16"/>
  <c r="C68" i="16"/>
  <c r="C63" i="16"/>
  <c r="C42" i="16"/>
  <c r="C37" i="16"/>
  <c r="C12" i="16"/>
  <c r="C38" i="16"/>
  <c r="C52" i="16"/>
  <c r="C62" i="16"/>
  <c r="C53" i="16"/>
  <c r="C57" i="16"/>
  <c r="C67" i="16"/>
  <c r="C51" i="16"/>
  <c r="C41" i="16"/>
  <c r="C36" i="16"/>
  <c r="C25" i="16"/>
  <c r="C11" i="16"/>
  <c r="C80" i="16" s="1"/>
  <c r="C71" i="16"/>
  <c r="C20" i="16"/>
  <c r="F52" i="30"/>
  <c r="F16" i="30"/>
  <c r="F17" i="30"/>
  <c r="F21" i="30"/>
  <c r="F46" i="30"/>
  <c r="F32" i="30"/>
  <c r="F13" i="30"/>
  <c r="F59" i="30" s="1"/>
  <c r="F44" i="30"/>
  <c r="F30" i="30"/>
  <c r="F29" i="30"/>
  <c r="M45" i="35"/>
  <c r="M38" i="35"/>
  <c r="M48" i="35"/>
  <c r="M59" i="35" s="1"/>
  <c r="F28" i="4"/>
  <c r="F13" i="4"/>
  <c r="F29" i="4"/>
  <c r="I22" i="35"/>
  <c r="I21" i="35"/>
  <c r="F19" i="18"/>
  <c r="F15" i="18"/>
  <c r="C18" i="32"/>
  <c r="F30" i="32"/>
  <c r="F14" i="32"/>
  <c r="F11" i="32"/>
  <c r="F24" i="32"/>
  <c r="C20" i="20"/>
  <c r="C17" i="16"/>
  <c r="C23" i="16"/>
  <c r="F57" i="16"/>
  <c r="F52" i="16"/>
  <c r="F32" i="16"/>
  <c r="F26" i="16"/>
  <c r="F21" i="16"/>
  <c r="F17" i="16"/>
  <c r="F78" i="16"/>
  <c r="F72" i="16"/>
  <c r="F67" i="16"/>
  <c r="F62" i="16"/>
  <c r="F51" i="16"/>
  <c r="F41" i="16"/>
  <c r="F36" i="16"/>
  <c r="F31" i="16"/>
  <c r="F77" i="16"/>
  <c r="F71" i="16"/>
  <c r="F61" i="16"/>
  <c r="F56" i="16"/>
  <c r="F30" i="16"/>
  <c r="F20" i="16"/>
  <c r="F16" i="16"/>
  <c r="F76" i="16"/>
  <c r="F66" i="16"/>
  <c r="F60" i="16"/>
  <c r="F55" i="16"/>
  <c r="F50" i="16"/>
  <c r="F40" i="16"/>
  <c r="F35" i="16"/>
  <c r="F29" i="16"/>
  <c r="F24" i="16"/>
  <c r="F15" i="16"/>
  <c r="F10" i="16"/>
  <c r="F17" i="34"/>
  <c r="F35" i="34"/>
  <c r="F32" i="34"/>
  <c r="F29" i="34"/>
  <c r="F26" i="34"/>
  <c r="F41" i="34" s="1"/>
  <c r="F32" i="32" l="1"/>
  <c r="C32" i="32"/>
  <c r="I19" i="15"/>
  <c r="F56" i="27"/>
  <c r="F31" i="4"/>
  <c r="C59" i="30"/>
  <c r="C13" i="35"/>
  <c r="C46" i="35"/>
  <c r="C39" i="35"/>
  <c r="C21" i="35"/>
  <c r="C23" i="35"/>
  <c r="C38" i="35"/>
  <c r="C27" i="35"/>
  <c r="C25" i="35"/>
  <c r="C30" i="35"/>
  <c r="C17" i="35"/>
  <c r="C52" i="35"/>
  <c r="C16" i="35"/>
  <c r="C44" i="35"/>
  <c r="C33" i="35"/>
  <c r="C54" i="35"/>
  <c r="C22" i="35"/>
  <c r="C37" i="35"/>
  <c r="C48" i="35"/>
  <c r="C49" i="35"/>
  <c r="C19" i="35"/>
  <c r="C28" i="35"/>
  <c r="C57" i="35"/>
  <c r="C29" i="35"/>
  <c r="C32" i="35"/>
  <c r="C45" i="35"/>
  <c r="C31" i="35"/>
  <c r="C41" i="35"/>
  <c r="C40" i="35"/>
  <c r="C31" i="6"/>
  <c r="I33" i="15"/>
  <c r="C47" i="15"/>
  <c r="F47" i="15"/>
  <c r="C43" i="35"/>
  <c r="C32" i="20"/>
  <c r="I41" i="15"/>
  <c r="I42" i="15"/>
  <c r="I45" i="15"/>
  <c r="I44" i="15"/>
  <c r="I40" i="15"/>
  <c r="I47" i="15" s="1"/>
  <c r="I43" i="15"/>
  <c r="F59" i="35"/>
  <c r="F80" i="16"/>
  <c r="F56" i="5"/>
  <c r="F32" i="20"/>
  <c r="J59" i="30"/>
  <c r="C53" i="27"/>
  <c r="C12" i="27"/>
  <c r="C13" i="27"/>
  <c r="C35" i="27"/>
  <c r="C37" i="27"/>
  <c r="C32" i="27"/>
  <c r="C21" i="27"/>
  <c r="C48" i="27"/>
  <c r="C29" i="27"/>
  <c r="C47" i="27"/>
  <c r="C43" i="27"/>
  <c r="C27" i="27"/>
  <c r="C42" i="27"/>
  <c r="C14" i="27"/>
  <c r="C40" i="27"/>
  <c r="C26" i="27"/>
  <c r="C38" i="27"/>
  <c r="C19" i="27"/>
  <c r="C36" i="27"/>
  <c r="C20" i="27"/>
  <c r="C25" i="27"/>
  <c r="C30" i="27"/>
  <c r="C41" i="27"/>
  <c r="C28" i="27"/>
  <c r="C49" i="27"/>
  <c r="C18" i="27"/>
  <c r="C10" i="27"/>
  <c r="C56" i="27" s="1"/>
  <c r="C54" i="27"/>
  <c r="C11" i="27"/>
  <c r="C51" i="27"/>
  <c r="C22" i="27"/>
  <c r="C16" i="27"/>
  <c r="C31" i="27"/>
  <c r="C46" i="27"/>
  <c r="C23" i="27"/>
  <c r="C52" i="27"/>
  <c r="C24" i="27"/>
  <c r="C83" i="31"/>
  <c r="C59" i="35" l="1"/>
</calcChain>
</file>

<file path=xl/sharedStrings.xml><?xml version="1.0" encoding="utf-8"?>
<sst xmlns="http://schemas.openxmlformats.org/spreadsheetml/2006/main" count="1146" uniqueCount="206">
  <si>
    <t>TOTAL</t>
  </si>
  <si>
    <t>FINANCE &amp; INSURANCE</t>
  </si>
  <si>
    <t>REAL ESTATE</t>
  </si>
  <si>
    <t>SERVICES</t>
  </si>
  <si>
    <t>INFORMATION</t>
  </si>
  <si>
    <t>TRADE</t>
  </si>
  <si>
    <t>MANUFACTURING</t>
  </si>
  <si>
    <t>OTHER</t>
  </si>
  <si>
    <t>COMMERCIAL RENT TAX</t>
  </si>
  <si>
    <t xml:space="preserve">Total </t>
  </si>
  <si>
    <t>Liability</t>
  </si>
  <si>
    <t>%</t>
  </si>
  <si>
    <t>Credit Agencies</t>
  </si>
  <si>
    <t>Funds and Trusts</t>
  </si>
  <si>
    <t>Insurance</t>
  </si>
  <si>
    <t>Securities/Commodities</t>
  </si>
  <si>
    <t>Legal Services</t>
  </si>
  <si>
    <t>Accounting</t>
  </si>
  <si>
    <t>Holding Companies</t>
  </si>
  <si>
    <t>Amusement</t>
  </si>
  <si>
    <t>Food Services</t>
  </si>
  <si>
    <t>Performing Arts/Museums</t>
  </si>
  <si>
    <t>Education</t>
  </si>
  <si>
    <t>Health Care</t>
  </si>
  <si>
    <t>Personal Services</t>
  </si>
  <si>
    <t>Broadcasting/Telecom</t>
  </si>
  <si>
    <t>Information Services/Data</t>
  </si>
  <si>
    <t>Movies/Video/Sound</t>
  </si>
  <si>
    <t>Publishing</t>
  </si>
  <si>
    <t>Durable Wholesale</t>
  </si>
  <si>
    <t>Non-Durable Wholesale</t>
  </si>
  <si>
    <t>Retail</t>
  </si>
  <si>
    <t>Textiles/Apparel/Leather</t>
  </si>
  <si>
    <t>Food/Beverage</t>
  </si>
  <si>
    <t>Printing</t>
  </si>
  <si>
    <t>Other Manufacturing</t>
  </si>
  <si>
    <t>Construction</t>
  </si>
  <si>
    <t>Transportation</t>
  </si>
  <si>
    <t>Table 2</t>
  </si>
  <si>
    <t>Table 1</t>
  </si>
  <si>
    <t xml:space="preserve">% of </t>
  </si>
  <si>
    <t>Administrative Support</t>
  </si>
  <si>
    <t>Rental/Leasing</t>
  </si>
  <si>
    <t>Miscellaneous Other</t>
  </si>
  <si>
    <t>$250,000 - $274,999</t>
  </si>
  <si>
    <t>$275,000 - $299,999</t>
  </si>
  <si>
    <t>$300,000 - $349,999</t>
  </si>
  <si>
    <t>$350,000 - $399,999</t>
  </si>
  <si>
    <t>$400,000 - $449,999</t>
  </si>
  <si>
    <t>$450,000 - $499,999</t>
  </si>
  <si>
    <t>$500,000 - $549,999</t>
  </si>
  <si>
    <t>$550,000 - $599,999</t>
  </si>
  <si>
    <t>$700,000 - $799,999</t>
  </si>
  <si>
    <t>$800,000 - $899,999</t>
  </si>
  <si>
    <t>$900,000 - $999,999</t>
  </si>
  <si>
    <t>$2,000,000 - $2,999,999</t>
  </si>
  <si>
    <t>$3,000,000 - $3,999,999</t>
  </si>
  <si>
    <t>$4,000,000 - $4,999,999</t>
  </si>
  <si>
    <t>% of Total</t>
  </si>
  <si>
    <t>$5,000,000 - $9,999,999</t>
  </si>
  <si>
    <t>$600,000 - $699,999</t>
  </si>
  <si>
    <t>Taxpayers</t>
  </si>
  <si>
    <t>DISTRIBUTION OF TAXPAYERS BY INDUSTRY</t>
  </si>
  <si>
    <t>Premises</t>
  </si>
  <si>
    <t>Industry</t>
  </si>
  <si>
    <t>(000)</t>
  </si>
  <si>
    <t>Accommodations</t>
  </si>
  <si>
    <t>Not Available/Other</t>
  </si>
  <si>
    <t>$1,000,000 - $1,499,999</t>
  </si>
  <si>
    <t>$1,500,000 - $1,999,999</t>
  </si>
  <si>
    <t>* Base rent is the total base rent for all premises occupied by a taxpayer.</t>
  </si>
  <si>
    <t>Table 3</t>
  </si>
  <si>
    <t>$10,000,000 and Over</t>
  </si>
  <si>
    <t>Finance and Insurance</t>
  </si>
  <si>
    <t>Real Estate</t>
  </si>
  <si>
    <t>Services</t>
  </si>
  <si>
    <t>Information</t>
  </si>
  <si>
    <t>Trade</t>
  </si>
  <si>
    <t>Manufacturing</t>
  </si>
  <si>
    <t>Other</t>
  </si>
  <si>
    <t>Table 4</t>
  </si>
  <si>
    <t>Zip Code</t>
  </si>
  <si>
    <t>Table 5</t>
  </si>
  <si>
    <t>DISTRIBUTION OF PREMISES BY ZIP CODE</t>
  </si>
  <si>
    <t>Table 6</t>
  </si>
  <si>
    <t>Table 7</t>
  </si>
  <si>
    <t>16 - 20</t>
  </si>
  <si>
    <t>DISTRIBUTION OF TAXPAYERS BY NUMBER OF PREMISES</t>
  </si>
  <si>
    <t>PER TAXPAYER</t>
  </si>
  <si>
    <t>Number of Premises per Taxpayer</t>
  </si>
  <si>
    <t>NUMBER OF PREMISES PER TAXPAYER</t>
  </si>
  <si>
    <t>Table 8</t>
  </si>
  <si>
    <t>DISTRIBUTION OF TAXPAYERS AND PREMISES BY INDUSTRY AND</t>
  </si>
  <si>
    <t>Less than $400,000</t>
  </si>
  <si>
    <t>$400,000 - $499,999</t>
  </si>
  <si>
    <t>$500,000 - $599,999</t>
  </si>
  <si>
    <t>$800,000 - $999,999</t>
  </si>
  <si>
    <t>$2,000,000 - $3,999,999</t>
  </si>
  <si>
    <t>$2,000,000 and Over</t>
  </si>
  <si>
    <t>Total</t>
  </si>
  <si>
    <t>FOR TAXPAYERS WITH TWO OR MORE PREMISES</t>
  </si>
  <si>
    <t>DISTRIBUTION OF TAXPAYERS BY BASE RENT</t>
  </si>
  <si>
    <t>Table 9</t>
  </si>
  <si>
    <t>Table 10</t>
  </si>
  <si>
    <t>DISTRIBUTION OF PREMISES BY INDUSTRY AND ZIP CODE</t>
  </si>
  <si>
    <t>Table 11</t>
  </si>
  <si>
    <r>
      <t>Services</t>
    </r>
    <r>
      <rPr>
        <i/>
        <sz val="11"/>
        <color indexed="8"/>
        <rFont val="Arial"/>
        <family val="2"/>
      </rPr>
      <t xml:space="preserve"> (continued)</t>
    </r>
  </si>
  <si>
    <t>$500,000 - $749,999</t>
  </si>
  <si>
    <t>$750,000 - $999,999</t>
  </si>
  <si>
    <t>$1,000,000 - $1,999,999</t>
  </si>
  <si>
    <t>Two or More Premises per Taxpayer</t>
  </si>
  <si>
    <t>Median Taxpayer Liability</t>
  </si>
  <si>
    <t>DISTRIBUTION OF PREMISES BY BASE RENT</t>
  </si>
  <si>
    <t>Prof./Tech./Managerial</t>
  </si>
  <si>
    <t>DISTRIBUTION OF TAXPAYERS BY INDUSTRY AND BASE RENT</t>
  </si>
  <si>
    <t>DISTRIBUTION OF PREMISES BY ZIP CODE AND BASE RENT</t>
  </si>
  <si>
    <t>DISTRIBUTION OF PREMISES BY INDUSTRY AND BASE RENT</t>
  </si>
  <si>
    <t>Table 12</t>
  </si>
  <si>
    <t>Table of Contents</t>
  </si>
  <si>
    <t>Distribution of Premises by Base Rent</t>
  </si>
  <si>
    <t>Distribution of Premises by Base Rent for Taxpayers with Two or More Premises</t>
  </si>
  <si>
    <t>Distribution of Premises by Industry and Base Rent</t>
  </si>
  <si>
    <t>Distribution of Premises by Zip Code</t>
  </si>
  <si>
    <t>Distribution of Taxpayers by Base Rent</t>
  </si>
  <si>
    <t>Distribution of Taxpayers by Number of Premises per Taxpayer</t>
  </si>
  <si>
    <t>Distribution of Taxpayers by Base Rent for Taxpayers with Two or More Premises</t>
  </si>
  <si>
    <t>Distribution of Taxpayers by Industry and Base Rent</t>
  </si>
  <si>
    <t>Distribution of Taxpayers and Premises by Industry and Number of Premises per Taxpayer</t>
  </si>
  <si>
    <t>Distribution of Premises by Industry</t>
  </si>
  <si>
    <t>Distribution of Taxpayers by Industry</t>
  </si>
  <si>
    <t>Table 13</t>
  </si>
  <si>
    <t>Table 14</t>
  </si>
  <si>
    <t>Table 15</t>
  </si>
  <si>
    <t>DISTRIBUTION OF PREMISES BY INDUSTRY</t>
  </si>
  <si>
    <t>Table 16</t>
  </si>
  <si>
    <t>DISTRIBUTION OF TAXPAYERS BY ZIP CODE</t>
  </si>
  <si>
    <t>Liability (000)</t>
  </si>
  <si>
    <t>Table 17</t>
  </si>
  <si>
    <t>% of</t>
  </si>
  <si>
    <r>
      <t>Liability</t>
    </r>
    <r>
      <rPr>
        <b/>
        <sz val="11"/>
        <color indexed="8"/>
        <rFont val="Arial"/>
        <family val="2"/>
      </rPr>
      <t xml:space="preserve"> (000)</t>
    </r>
  </si>
  <si>
    <t>Taxpayer</t>
  </si>
  <si>
    <r>
      <t xml:space="preserve">Taxpayer Liability </t>
    </r>
    <r>
      <rPr>
        <b/>
        <sz val="11"/>
        <color indexed="8"/>
        <rFont val="Arial"/>
        <family val="2"/>
      </rPr>
      <t>(000)</t>
    </r>
  </si>
  <si>
    <t>All Taxpayers</t>
  </si>
  <si>
    <t>Distribution of Premises by Base Rent for Taxpayers with One Premise</t>
  </si>
  <si>
    <t>FOR ZIP CODES WITH AT LEAST TEN PREMISES AND TEN TAXPAYERS</t>
  </si>
  <si>
    <t>WITHIN EACH ZIP/INDUSTRY COMBINATION</t>
  </si>
  <si>
    <t>Finance &amp; Insurance</t>
  </si>
  <si>
    <t xml:space="preserve">FOR ZIP CODES WITH AT LEAST TEN PREMISES AND TEN TAXPAYERS </t>
  </si>
  <si>
    <t>Table 18</t>
  </si>
  <si>
    <t>Median Premises Liability</t>
  </si>
  <si>
    <t>Median Premises</t>
  </si>
  <si>
    <t>WITHIN EACH ZIP/BASE RENT COMBINATION</t>
  </si>
  <si>
    <t>FOR TAXPAYERS WITH ONE PREMISES</t>
  </si>
  <si>
    <t>One Premises per Taxpayer</t>
  </si>
  <si>
    <t>Premises Base Rent</t>
  </si>
  <si>
    <t>Distribution of Taxpayers by Zip Code for Taxpayers with One Premises</t>
  </si>
  <si>
    <t xml:space="preserve">   Within Each Zip/Base Rent Combination</t>
  </si>
  <si>
    <t>Other/Not Available</t>
  </si>
  <si>
    <t>$10,000,000  and Over</t>
  </si>
  <si>
    <t>10 - 15</t>
  </si>
  <si>
    <t>$4,000,000 and Over</t>
  </si>
  <si>
    <t>TAX YEAR 2019</t>
  </si>
  <si>
    <t xml:space="preserve">** The premises in this range are partial-year filers, with annualized base rents greater than $250,000. </t>
  </si>
  <si>
    <t>Taxpayer Base Rent*</t>
  </si>
  <si>
    <t>Less than $250,000**</t>
  </si>
  <si>
    <t xml:space="preserve"> </t>
  </si>
  <si>
    <t>Table 19</t>
  </si>
  <si>
    <t>Table 20</t>
  </si>
  <si>
    <t>DISTRIBUTION OF TAXPAYERS AND PREMISES BY INDUSTRY</t>
  </si>
  <si>
    <t>Table 21</t>
  </si>
  <si>
    <t>INCLUDING ALL PREMISES</t>
  </si>
  <si>
    <t>Total (000)</t>
  </si>
  <si>
    <t>Median</t>
  </si>
  <si>
    <t>*</t>
  </si>
  <si>
    <t>Taxpayer Distribution Tables</t>
  </si>
  <si>
    <t>Premises Distribution Tables</t>
  </si>
  <si>
    <t>Less than $250,000*</t>
  </si>
  <si>
    <t>Small Business Tax Credit Distribution Tables</t>
  </si>
  <si>
    <t>Distribution of Premises by Base Rent for Premises with a Small Business Tax Credit</t>
  </si>
  <si>
    <t>Distribution of Premises by Zip Code for Premises with a Small Business Tax Credit</t>
  </si>
  <si>
    <t>* Numbers cannot be revealed due to confidentiality restrictions.</t>
  </si>
  <si>
    <t>Distribution of Taxpayers by Industry for Taxpayers with a Small Business Tax Credit Including all Premises</t>
  </si>
  <si>
    <t>Distribution of Premises by Zip Code and Base Rent for Zip Codes with at Least Ten Premises and Ten Taxpayers Within Each Zip/Base Rent Combination</t>
  </si>
  <si>
    <t>Distribution of Premises by Industry and Zip Code for Zip Codes with at Least Ten Premises and Ten Taxpayers Within Each Zip/Industry Combination</t>
  </si>
  <si>
    <t>Distribution of Premises by Zip Code and Base Rent for Taxpayers with Two or More Premises for Zip Codes with at Least Ten Premises and Ten Taxpayers</t>
  </si>
  <si>
    <t>Distribution of Premises by Industry and Zip Code for Taxpayers with Two or More Premises for Zip Codes with at Least Ten Premises and Ten Taxpayers</t>
  </si>
  <si>
    <t xml:space="preserve">   Within Each Zip/Industry Combination</t>
  </si>
  <si>
    <t>Distribution of Taxpayers and Premises by Industry for Taxpayers with a Small Business Tax Credit Including Only Premises with a Small Business Tax Credit</t>
  </si>
  <si>
    <t>NYC Commercial Rent Tax</t>
  </si>
  <si>
    <t>Appendix A: Methodology</t>
  </si>
  <si>
    <t>2019 Annual Report</t>
  </si>
  <si>
    <t>Less than $250,000</t>
  </si>
  <si>
    <t>*Base rent is the total base rent for all premises occupied by a taxpayer.</t>
  </si>
  <si>
    <t>Table  5</t>
  </si>
  <si>
    <t>21+</t>
  </si>
  <si>
    <t xml:space="preserve">* All the premises in this range are partial-year filers, with annualized base rent greater than $250,000. </t>
  </si>
  <si>
    <t>*The premises in this range are partial-year filers, with annualized base rent greater than $250,000</t>
  </si>
  <si>
    <r>
      <t xml:space="preserve">Trade </t>
    </r>
    <r>
      <rPr>
        <i/>
        <sz val="11"/>
        <color indexed="8"/>
        <rFont val="Arial"/>
        <family val="2"/>
      </rPr>
      <t>(continued)</t>
    </r>
  </si>
  <si>
    <r>
      <t>Manufacturing</t>
    </r>
    <r>
      <rPr>
        <b/>
        <i/>
        <sz val="11"/>
        <color indexed="8"/>
        <rFont val="Arial"/>
        <family val="2"/>
      </rPr>
      <t xml:space="preserve"> </t>
    </r>
    <r>
      <rPr>
        <i/>
        <sz val="11"/>
        <color indexed="8"/>
        <rFont val="Arial"/>
        <family val="2"/>
      </rPr>
      <t>(continued)</t>
    </r>
  </si>
  <si>
    <r>
      <t xml:space="preserve">Services </t>
    </r>
    <r>
      <rPr>
        <i/>
        <sz val="11"/>
        <color indexed="8"/>
        <rFont val="Arial"/>
        <family val="2"/>
      </rPr>
      <t>(continued)</t>
    </r>
  </si>
  <si>
    <t>FOR TAXPAYERS WITH A SMALL BUSINESS CREDIT</t>
  </si>
  <si>
    <t>Taxpayer Small Business Credit</t>
  </si>
  <si>
    <t>INCLUDING ONLY PREMISES THAT RECEIVE A SMALL BUSINESS CREDIT</t>
  </si>
  <si>
    <t>FOR PREMISES THAT RECEIVE A SMALL BUSINESS CREDIT</t>
  </si>
  <si>
    <t>Small Business Credit (000)</t>
  </si>
  <si>
    <t>Median Small Business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</si>
</sst>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0.0"/>
    <numFmt numFmtId="166" formatCode="&quot;$&quot;#,##0,"/>
    <numFmt numFmtId="167" formatCode="#,##0,"/>
    <numFmt numFmtId="168" formatCode="&quot;$&quot;#,##0"/>
  </numFmts>
  <fonts count="36" x14ac:knownFonts="1">
    <font>
      <sz val="11"/>
      <color theme="1"/>
      <name val="Calibri"/>
      <family val="2"/>
      <scheme val="minor"/>
    </font>
    <font>
      <i/>
      <sz val="11"/>
      <color indexed="8"/>
      <name val="Arial"/>
      <family val="2"/>
    </font>
    <font>
      <b/>
      <sz val="11"/>
      <color indexed="8"/>
      <name val="Arial"/>
      <family val="2"/>
    </font>
    <font>
      <b/>
      <i/>
      <sz val="11"/>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000000"/>
      <name val="Calibri"/>
      <family val="2"/>
      <scheme val="minor"/>
    </font>
    <font>
      <b/>
      <sz val="11"/>
      <color theme="1"/>
      <name val="Arial"/>
      <family val="2"/>
    </font>
    <font>
      <b/>
      <sz val="11"/>
      <color rgb="FF000000"/>
      <name val="Arial"/>
      <family val="2"/>
    </font>
    <font>
      <sz val="11"/>
      <color theme="1"/>
      <name val="Arial"/>
      <family val="2"/>
    </font>
    <font>
      <sz val="11"/>
      <color rgb="FF000000"/>
      <name val="Arial"/>
      <family val="2"/>
    </font>
    <font>
      <sz val="10"/>
      <color rgb="FF000000"/>
      <name val="Arial"/>
      <family val="2"/>
    </font>
    <font>
      <sz val="10"/>
      <color theme="1"/>
      <name val="Arial"/>
      <family val="2"/>
    </font>
    <font>
      <b/>
      <sz val="10"/>
      <color rgb="FF000000"/>
      <name val="Arial"/>
      <family val="2"/>
    </font>
    <font>
      <sz val="10"/>
      <color theme="1"/>
      <name val="Calibri"/>
      <family val="2"/>
      <scheme val="minor"/>
    </font>
    <font>
      <b/>
      <sz val="14"/>
      <color theme="1"/>
      <name val="Arial"/>
      <family val="2"/>
    </font>
    <font>
      <b/>
      <sz val="11"/>
      <color rgb="FF000000"/>
      <name val="Arial Narrow"/>
      <family val="2"/>
    </font>
    <font>
      <sz val="12"/>
      <color theme="1"/>
      <name val="Arial"/>
      <family val="2"/>
    </font>
    <font>
      <sz val="9"/>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6" applyNumberFormat="0" applyAlignment="0" applyProtection="0"/>
    <xf numFmtId="0" fontId="8" fillId="28" borderId="1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16" applyNumberFormat="0" applyAlignment="0" applyProtection="0"/>
    <xf numFmtId="0" fontId="17" fillId="0" borderId="21" applyNumberFormat="0" applyFill="0" applyAlignment="0" applyProtection="0"/>
    <xf numFmtId="0" fontId="18" fillId="31" borderId="0" applyNumberFormat="0" applyBorder="0" applyAlignment="0" applyProtection="0"/>
    <xf numFmtId="0" fontId="4" fillId="32" borderId="22" applyNumberFormat="0" applyFont="0" applyAlignment="0" applyProtection="0"/>
    <xf numFmtId="0" fontId="19" fillId="27" borderId="23" applyNumberFormat="0" applyAlignment="0" applyProtection="0"/>
    <xf numFmtId="9" fontId="4" fillId="0" borderId="0" applyFont="0" applyFill="0" applyBorder="0" applyAlignment="0" applyProtection="0"/>
    <xf numFmtId="0" fontId="20" fillId="0" borderId="0" applyNumberFormat="0" applyFill="0" applyBorder="0" applyAlignment="0" applyProtection="0"/>
    <xf numFmtId="0" fontId="21" fillId="0" borderId="24" applyNumberFormat="0" applyFill="0" applyAlignment="0" applyProtection="0"/>
    <xf numFmtId="0" fontId="22" fillId="0" borderId="0" applyNumberFormat="0" applyFill="0" applyBorder="0" applyAlignment="0" applyProtection="0"/>
  </cellStyleXfs>
  <cellXfs count="323">
    <xf numFmtId="0" fontId="0" fillId="0" borderId="0" xfId="0"/>
    <xf numFmtId="0" fontId="0" fillId="0" borderId="0" xfId="0" applyFont="1"/>
    <xf numFmtId="3" fontId="23" fillId="0" borderId="0" xfId="0" applyNumberFormat="1" applyFont="1" applyFill="1" applyAlignment="1">
      <alignment horizontal="right" vertical="top"/>
    </xf>
    <xf numFmtId="0" fontId="23" fillId="0" borderId="0" xfId="0" applyFont="1" applyFill="1" applyAlignment="1">
      <alignment horizontal="right" vertical="top"/>
    </xf>
    <xf numFmtId="6" fontId="23" fillId="0" borderId="0" xfId="0" applyNumberFormat="1" applyFont="1" applyFill="1" applyAlignment="1">
      <alignment horizontal="right" vertical="top"/>
    </xf>
    <xf numFmtId="0" fontId="0" fillId="0" borderId="0" xfId="0" applyFont="1" applyAlignment="1">
      <alignment horizontal="right"/>
    </xf>
    <xf numFmtId="0" fontId="24" fillId="0" borderId="1" xfId="0" applyFont="1" applyFill="1" applyBorder="1" applyAlignment="1">
      <alignment horizontal="right"/>
    </xf>
    <xf numFmtId="0" fontId="24" fillId="0" borderId="2" xfId="0" applyFont="1" applyFill="1" applyBorder="1" applyAlignment="1">
      <alignment horizontal="right"/>
    </xf>
    <xf numFmtId="0" fontId="25" fillId="0" borderId="3" xfId="0" applyFont="1" applyBorder="1" applyAlignment="1">
      <alignment horizontal="left" vertical="top"/>
    </xf>
    <xf numFmtId="0" fontId="26" fillId="0" borderId="4" xfId="0" applyFont="1" applyFill="1" applyBorder="1" applyAlignment="1">
      <alignment horizontal="right"/>
    </xf>
    <xf numFmtId="0" fontId="26" fillId="0" borderId="5" xfId="0" applyFont="1" applyFill="1" applyBorder="1" applyAlignment="1">
      <alignment horizontal="right"/>
    </xf>
    <xf numFmtId="0" fontId="0" fillId="0" borderId="6" xfId="0" applyFont="1" applyBorder="1"/>
    <xf numFmtId="0" fontId="25" fillId="0" borderId="0" xfId="0" applyFont="1" applyFill="1" applyBorder="1" applyAlignment="1">
      <alignment horizontal="right" vertical="top"/>
    </xf>
    <xf numFmtId="0" fontId="25" fillId="0" borderId="3" xfId="0" applyFont="1" applyFill="1" applyBorder="1" applyAlignment="1">
      <alignment horizontal="left" vertical="top"/>
    </xf>
    <xf numFmtId="0" fontId="27" fillId="0" borderId="7" xfId="0" applyFont="1" applyFill="1" applyBorder="1" applyAlignment="1">
      <alignment horizontal="right" vertical="top"/>
    </xf>
    <xf numFmtId="0" fontId="25" fillId="0" borderId="8" xfId="0" applyFont="1" applyFill="1" applyBorder="1" applyAlignment="1">
      <alignment horizontal="left" vertical="top"/>
    </xf>
    <xf numFmtId="0" fontId="26" fillId="0" borderId="9" xfId="0" applyFont="1" applyFill="1" applyBorder="1" applyAlignment="1">
      <alignment horizontal="right"/>
    </xf>
    <xf numFmtId="0" fontId="25" fillId="0" borderId="10" xfId="0" applyFont="1" applyFill="1" applyBorder="1" applyAlignment="1">
      <alignment horizontal="left" vertical="top"/>
    </xf>
    <xf numFmtId="0" fontId="25" fillId="0" borderId="4" xfId="0" applyFont="1" applyFill="1" applyBorder="1" applyAlignment="1">
      <alignment vertical="top"/>
    </xf>
    <xf numFmtId="0" fontId="0" fillId="0" borderId="0" xfId="0" applyFont="1" applyBorder="1"/>
    <xf numFmtId="0" fontId="25" fillId="0" borderId="0" xfId="0" applyFont="1" applyFill="1" applyBorder="1" applyAlignment="1">
      <alignment horizontal="left" vertical="top"/>
    </xf>
    <xf numFmtId="3" fontId="25" fillId="0" borderId="0" xfId="0" applyNumberFormat="1" applyFont="1" applyFill="1" applyBorder="1" applyAlignment="1">
      <alignment horizontal="right" vertical="top"/>
    </xf>
    <xf numFmtId="165" fontId="25" fillId="0" borderId="0" xfId="41" applyNumberFormat="1" applyFont="1" applyFill="1" applyBorder="1" applyAlignment="1">
      <alignment horizontal="right" vertical="top"/>
    </xf>
    <xf numFmtId="164" fontId="25" fillId="0" borderId="0" xfId="41" applyNumberFormat="1" applyFont="1" applyFill="1" applyBorder="1" applyAlignment="1">
      <alignment horizontal="right" vertical="top"/>
    </xf>
    <xf numFmtId="166" fontId="25" fillId="0" borderId="0" xfId="0" applyNumberFormat="1" applyFont="1" applyBorder="1" applyAlignment="1">
      <alignment vertical="top"/>
    </xf>
    <xf numFmtId="0" fontId="24" fillId="0" borderId="0" xfId="0" applyFont="1" applyBorder="1"/>
    <xf numFmtId="0" fontId="24" fillId="0" borderId="11" xfId="0" applyFont="1" applyFill="1" applyBorder="1" applyAlignment="1">
      <alignment horizontal="right"/>
    </xf>
    <xf numFmtId="0" fontId="25" fillId="0" borderId="2" xfId="0" applyFont="1" applyFill="1" applyBorder="1" applyAlignment="1">
      <alignment horizontal="left" vertical="top"/>
    </xf>
    <xf numFmtId="0" fontId="25" fillId="0" borderId="10" xfId="0" applyFont="1" applyFill="1" applyBorder="1" applyAlignment="1">
      <alignment horizontal="left"/>
    </xf>
    <xf numFmtId="3" fontId="27" fillId="0" borderId="12" xfId="0" applyNumberFormat="1" applyFont="1" applyFill="1" applyBorder="1" applyAlignment="1">
      <alignment horizontal="right"/>
    </xf>
    <xf numFmtId="165" fontId="27" fillId="0" borderId="0" xfId="41" applyNumberFormat="1" applyFont="1" applyFill="1" applyBorder="1" applyAlignment="1">
      <alignment horizontal="right"/>
    </xf>
    <xf numFmtId="164" fontId="27" fillId="0" borderId="0" xfId="41" applyNumberFormat="1" applyFont="1" applyFill="1" applyBorder="1" applyAlignment="1">
      <alignment horizontal="right"/>
    </xf>
    <xf numFmtId="166" fontId="27" fillId="0" borderId="12" xfId="0" applyNumberFormat="1" applyFont="1" applyBorder="1" applyAlignment="1"/>
    <xf numFmtId="0" fontId="26" fillId="0" borderId="6" xfId="0" applyFont="1" applyBorder="1" applyAlignment="1"/>
    <xf numFmtId="168" fontId="27" fillId="0" borderId="10" xfId="0" applyNumberFormat="1" applyFont="1" applyBorder="1" applyAlignment="1">
      <alignment horizontal="right"/>
    </xf>
    <xf numFmtId="167" fontId="27" fillId="0" borderId="12" xfId="0" applyNumberFormat="1" applyFont="1" applyBorder="1" applyAlignment="1"/>
    <xf numFmtId="3" fontId="27" fillId="0" borderId="10" xfId="0" applyNumberFormat="1" applyFont="1" applyBorder="1" applyAlignment="1">
      <alignment horizontal="right"/>
    </xf>
    <xf numFmtId="0" fontId="25" fillId="33" borderId="10" xfId="0" applyFont="1" applyFill="1" applyBorder="1" applyAlignment="1">
      <alignment horizontal="left" vertical="top"/>
    </xf>
    <xf numFmtId="3" fontId="25" fillId="33" borderId="12" xfId="0" applyNumberFormat="1" applyFont="1" applyFill="1" applyBorder="1" applyAlignment="1">
      <alignment vertical="top"/>
    </xf>
    <xf numFmtId="165" fontId="25" fillId="33" borderId="0" xfId="41" applyNumberFormat="1" applyFont="1" applyFill="1" applyBorder="1" applyAlignment="1">
      <alignment vertical="top"/>
    </xf>
    <xf numFmtId="166" fontId="25" fillId="33" borderId="12" xfId="0" applyNumberFormat="1" applyFont="1" applyFill="1" applyBorder="1" applyAlignment="1">
      <alignment vertical="top"/>
    </xf>
    <xf numFmtId="0" fontId="21" fillId="33" borderId="6" xfId="0" applyFont="1" applyFill="1" applyBorder="1"/>
    <xf numFmtId="0" fontId="27" fillId="33" borderId="10" xfId="0" applyFont="1" applyFill="1" applyBorder="1" applyAlignment="1">
      <alignment horizontal="left" vertical="top"/>
    </xf>
    <xf numFmtId="3" fontId="27" fillId="33" borderId="12" xfId="0" applyNumberFormat="1" applyFont="1" applyFill="1" applyBorder="1" applyAlignment="1">
      <alignment vertical="top"/>
    </xf>
    <xf numFmtId="165" fontId="27" fillId="33" borderId="0" xfId="41" applyNumberFormat="1" applyFont="1" applyFill="1" applyBorder="1" applyAlignment="1">
      <alignment vertical="top"/>
    </xf>
    <xf numFmtId="167" fontId="27" fillId="33" borderId="12" xfId="0" applyNumberFormat="1" applyFont="1" applyFill="1" applyBorder="1" applyAlignment="1">
      <alignment vertical="top"/>
    </xf>
    <xf numFmtId="0" fontId="0" fillId="33" borderId="6" xfId="0" applyFont="1" applyFill="1" applyBorder="1"/>
    <xf numFmtId="164" fontId="27" fillId="33" borderId="0" xfId="41" applyNumberFormat="1" applyFont="1" applyFill="1" applyBorder="1" applyAlignment="1">
      <alignment vertical="top"/>
    </xf>
    <xf numFmtId="167" fontId="25" fillId="33" borderId="12" xfId="0" applyNumberFormat="1" applyFont="1" applyFill="1" applyBorder="1" applyAlignment="1">
      <alignment vertical="top"/>
    </xf>
    <xf numFmtId="0" fontId="27" fillId="33" borderId="12" xfId="0" applyFont="1" applyFill="1" applyBorder="1" applyAlignment="1">
      <alignment vertical="top"/>
    </xf>
    <xf numFmtId="167" fontId="27" fillId="0" borderId="12" xfId="0" applyNumberFormat="1" applyFont="1" applyFill="1" applyBorder="1" applyAlignment="1"/>
    <xf numFmtId="0" fontId="26" fillId="0" borderId="6" xfId="0" applyFont="1" applyFill="1" applyBorder="1" applyAlignment="1"/>
    <xf numFmtId="3" fontId="27" fillId="0" borderId="10" xfId="0" applyNumberFormat="1" applyFont="1" applyFill="1" applyBorder="1" applyAlignment="1">
      <alignment horizontal="right"/>
    </xf>
    <xf numFmtId="0" fontId="0" fillId="0" borderId="0" xfId="0" applyFont="1" applyFill="1"/>
    <xf numFmtId="0" fontId="0" fillId="33" borderId="0" xfId="0" applyFont="1" applyFill="1"/>
    <xf numFmtId="0" fontId="26" fillId="0" borderId="0" xfId="0" applyFont="1"/>
    <xf numFmtId="0" fontId="27" fillId="33" borderId="0" xfId="0" applyFont="1" applyFill="1" applyBorder="1" applyAlignment="1">
      <alignment vertical="top"/>
    </xf>
    <xf numFmtId="166" fontId="27" fillId="33" borderId="12" xfId="0" applyNumberFormat="1" applyFont="1" applyFill="1" applyBorder="1" applyAlignment="1">
      <alignment vertical="top"/>
    </xf>
    <xf numFmtId="0" fontId="25" fillId="33" borderId="8" xfId="0" applyFont="1" applyFill="1" applyBorder="1" applyAlignment="1">
      <alignment horizontal="left" vertical="top"/>
    </xf>
    <xf numFmtId="3" fontId="25" fillId="33" borderId="1" xfId="0" applyNumberFormat="1" applyFont="1" applyFill="1" applyBorder="1" applyAlignment="1">
      <alignment vertical="top"/>
    </xf>
    <xf numFmtId="165" fontId="25" fillId="33" borderId="2" xfId="0" applyNumberFormat="1" applyFont="1" applyFill="1" applyBorder="1" applyAlignment="1">
      <alignment vertical="top"/>
    </xf>
    <xf numFmtId="166" fontId="25" fillId="33" borderId="1" xfId="0" applyNumberFormat="1" applyFont="1" applyFill="1" applyBorder="1" applyAlignment="1">
      <alignment vertical="top"/>
    </xf>
    <xf numFmtId="0" fontId="21" fillId="33" borderId="9" xfId="0" applyFont="1" applyFill="1" applyBorder="1"/>
    <xf numFmtId="0" fontId="27" fillId="0" borderId="0" xfId="0" applyFont="1" applyAlignment="1">
      <alignment vertical="top"/>
    </xf>
    <xf numFmtId="6" fontId="27" fillId="0" borderId="0" xfId="0" applyNumberFormat="1" applyFont="1" applyAlignment="1">
      <alignment vertical="top"/>
    </xf>
    <xf numFmtId="3" fontId="27" fillId="0" borderId="0" xfId="0" applyNumberFormat="1" applyFont="1" applyAlignment="1">
      <alignment vertical="top"/>
    </xf>
    <xf numFmtId="0" fontId="0" fillId="0" borderId="0" xfId="0" applyFont="1" applyFill="1" applyBorder="1"/>
    <xf numFmtId="0" fontId="0" fillId="0" borderId="10" xfId="0" applyFont="1" applyBorder="1"/>
    <xf numFmtId="0" fontId="0" fillId="33" borderId="10" xfId="0" applyFont="1" applyFill="1" applyBorder="1"/>
    <xf numFmtId="3" fontId="27" fillId="0" borderId="10" xfId="0" applyNumberFormat="1" applyFont="1" applyBorder="1" applyAlignment="1">
      <alignment vertical="top"/>
    </xf>
    <xf numFmtId="3" fontId="0" fillId="33" borderId="10" xfId="0" applyNumberFormat="1" applyFont="1" applyFill="1" applyBorder="1"/>
    <xf numFmtId="3" fontId="25" fillId="0" borderId="10" xfId="0" applyNumberFormat="1" applyFont="1" applyBorder="1" applyAlignment="1">
      <alignment vertical="top"/>
    </xf>
    <xf numFmtId="168" fontId="25" fillId="0" borderId="10" xfId="0" applyNumberFormat="1" applyFont="1" applyBorder="1" applyAlignment="1">
      <alignment vertical="top"/>
    </xf>
    <xf numFmtId="168" fontId="25" fillId="0" borderId="8" xfId="0" applyNumberFormat="1" applyFont="1" applyBorder="1" applyAlignment="1">
      <alignment vertical="top"/>
    </xf>
    <xf numFmtId="0" fontId="25" fillId="0" borderId="1" xfId="0" applyFont="1" applyFill="1" applyBorder="1" applyAlignment="1">
      <alignment horizontal="left" vertical="top"/>
    </xf>
    <xf numFmtId="0" fontId="26" fillId="0" borderId="2" xfId="0" applyFont="1" applyFill="1" applyBorder="1" applyAlignment="1">
      <alignment horizontal="right"/>
    </xf>
    <xf numFmtId="0" fontId="24" fillId="0" borderId="9" xfId="0" applyFont="1" applyFill="1" applyBorder="1" applyAlignment="1">
      <alignment horizontal="right"/>
    </xf>
    <xf numFmtId="0" fontId="25" fillId="0" borderId="7" xfId="0" applyFont="1" applyFill="1" applyBorder="1" applyAlignment="1">
      <alignment horizontal="center" vertical="top"/>
    </xf>
    <xf numFmtId="0" fontId="28" fillId="0" borderId="0" xfId="0" applyFont="1" applyFill="1" applyBorder="1" applyAlignment="1">
      <alignment horizontal="left" vertical="top"/>
    </xf>
    <xf numFmtId="168" fontId="27" fillId="0" borderId="10" xfId="0" applyNumberFormat="1" applyFont="1" applyFill="1" applyBorder="1" applyAlignment="1">
      <alignment horizontal="right"/>
    </xf>
    <xf numFmtId="6" fontId="27" fillId="0" borderId="12" xfId="0" applyNumberFormat="1" applyFont="1" applyFill="1" applyBorder="1" applyAlignment="1">
      <alignment horizontal="right"/>
    </xf>
    <xf numFmtId="0" fontId="25" fillId="0" borderId="8" xfId="0" applyFont="1" applyFill="1" applyBorder="1" applyAlignment="1">
      <alignment horizontal="left"/>
    </xf>
    <xf numFmtId="3" fontId="25" fillId="0" borderId="1" xfId="0" applyNumberFormat="1" applyFont="1" applyFill="1" applyBorder="1" applyAlignment="1">
      <alignment horizontal="right"/>
    </xf>
    <xf numFmtId="165" fontId="25" fillId="0" borderId="2" xfId="41" applyNumberFormat="1" applyFont="1" applyFill="1" applyBorder="1" applyAlignment="1">
      <alignment horizontal="right"/>
    </xf>
    <xf numFmtId="164" fontId="25" fillId="0" borderId="2" xfId="41" applyNumberFormat="1" applyFont="1" applyFill="1" applyBorder="1" applyAlignment="1">
      <alignment horizontal="right"/>
    </xf>
    <xf numFmtId="166" fontId="25" fillId="0" borderId="1" xfId="0" applyNumberFormat="1" applyFont="1" applyBorder="1" applyAlignment="1"/>
    <xf numFmtId="0" fontId="24" fillId="0" borderId="9" xfId="0" applyFont="1" applyBorder="1" applyAlignment="1"/>
    <xf numFmtId="3" fontId="0" fillId="0" borderId="10" xfId="0" applyNumberFormat="1" applyFont="1" applyBorder="1" applyAlignment="1">
      <alignment horizontal="right"/>
    </xf>
    <xf numFmtId="168" fontId="25" fillId="0" borderId="8" xfId="0" applyNumberFormat="1" applyFont="1" applyBorder="1" applyAlignment="1">
      <alignment horizontal="right"/>
    </xf>
    <xf numFmtId="0" fontId="25" fillId="0" borderId="12" xfId="0" applyFont="1" applyFill="1" applyBorder="1" applyAlignment="1">
      <alignment horizontal="left" vertical="top"/>
    </xf>
    <xf numFmtId="38" fontId="27" fillId="0" borderId="10" xfId="0" applyNumberFormat="1" applyFont="1" applyFill="1" applyBorder="1" applyAlignment="1">
      <alignment wrapText="1"/>
    </xf>
    <xf numFmtId="0" fontId="29" fillId="0" borderId="0" xfId="0" applyFont="1" applyAlignment="1">
      <alignment horizontal="left" vertical="center"/>
    </xf>
    <xf numFmtId="0" fontId="30" fillId="0" borderId="10" xfId="0" applyFont="1" applyFill="1" applyBorder="1" applyAlignment="1">
      <alignment horizontal="left"/>
    </xf>
    <xf numFmtId="3" fontId="28" fillId="0" borderId="12" xfId="0" applyNumberFormat="1" applyFont="1" applyFill="1" applyBorder="1" applyAlignment="1">
      <alignment horizontal="right"/>
    </xf>
    <xf numFmtId="165" fontId="28" fillId="0" borderId="0" xfId="41" applyNumberFormat="1" applyFont="1" applyFill="1" applyBorder="1" applyAlignment="1">
      <alignment horizontal="right"/>
    </xf>
    <xf numFmtId="164" fontId="28" fillId="0" borderId="0" xfId="41" applyNumberFormat="1" applyFont="1" applyFill="1" applyBorder="1" applyAlignment="1">
      <alignment horizontal="right"/>
    </xf>
    <xf numFmtId="166" fontId="28" fillId="0" borderId="12" xfId="0" applyNumberFormat="1" applyFont="1" applyBorder="1" applyAlignment="1"/>
    <xf numFmtId="0" fontId="29" fillId="0" borderId="6" xfId="0" applyFont="1" applyBorder="1" applyAlignment="1"/>
    <xf numFmtId="168" fontId="28" fillId="0" borderId="10" xfId="0" applyNumberFormat="1" applyFont="1" applyBorder="1" applyAlignment="1">
      <alignment horizontal="right"/>
    </xf>
    <xf numFmtId="167" fontId="28" fillId="0" borderId="12" xfId="0" applyNumberFormat="1" applyFont="1" applyBorder="1" applyAlignment="1"/>
    <xf numFmtId="3" fontId="28" fillId="0" borderId="10" xfId="0" applyNumberFormat="1" applyFont="1" applyBorder="1" applyAlignment="1">
      <alignment horizontal="right"/>
    </xf>
    <xf numFmtId="167" fontId="28" fillId="0" borderId="12" xfId="0" applyNumberFormat="1" applyFont="1" applyFill="1" applyBorder="1" applyAlignment="1"/>
    <xf numFmtId="0" fontId="29" fillId="0" borderId="6" xfId="0" applyFont="1" applyFill="1" applyBorder="1" applyAlignment="1"/>
    <xf numFmtId="3" fontId="28" fillId="0" borderId="10" xfId="0" applyNumberFormat="1" applyFont="1" applyFill="1" applyBorder="1" applyAlignment="1">
      <alignment horizontal="right"/>
    </xf>
    <xf numFmtId="168" fontId="28" fillId="0" borderId="0" xfId="0" applyNumberFormat="1" applyFont="1" applyBorder="1" applyAlignment="1">
      <alignment horizontal="right" vertical="center"/>
    </xf>
    <xf numFmtId="0" fontId="31" fillId="0" borderId="0" xfId="0" applyFont="1" applyBorder="1"/>
    <xf numFmtId="0" fontId="31" fillId="0" borderId="0" xfId="0" applyFont="1"/>
    <xf numFmtId="0" fontId="31" fillId="0" borderId="0" xfId="0" applyFont="1" applyFill="1" applyBorder="1"/>
    <xf numFmtId="0" fontId="26" fillId="0" borderId="0" xfId="0" applyFont="1" applyFill="1"/>
    <xf numFmtId="0" fontId="24" fillId="0" borderId="13" xfId="0" applyFont="1" applyBorder="1" applyAlignment="1">
      <alignment horizontal="right" wrapText="1"/>
    </xf>
    <xf numFmtId="168" fontId="27" fillId="0" borderId="6" xfId="0" applyNumberFormat="1" applyFont="1" applyBorder="1" applyAlignment="1">
      <alignment horizontal="right"/>
    </xf>
    <xf numFmtId="168" fontId="28" fillId="0" borderId="6" xfId="0" applyNumberFormat="1" applyFont="1" applyBorder="1" applyAlignment="1">
      <alignment horizontal="right"/>
    </xf>
    <xf numFmtId="3" fontId="28" fillId="0" borderId="6" xfId="0" applyNumberFormat="1" applyFont="1" applyBorder="1" applyAlignment="1">
      <alignment horizontal="right"/>
    </xf>
    <xf numFmtId="3" fontId="28" fillId="0" borderId="6" xfId="0" applyNumberFormat="1" applyFont="1" applyFill="1" applyBorder="1" applyAlignment="1">
      <alignment horizontal="right"/>
    </xf>
    <xf numFmtId="166" fontId="27" fillId="0" borderId="5" xfId="0" applyNumberFormat="1" applyFont="1" applyBorder="1" applyAlignment="1"/>
    <xf numFmtId="166" fontId="28" fillId="0" borderId="0" xfId="0" applyNumberFormat="1" applyFont="1" applyBorder="1" applyAlignment="1"/>
    <xf numFmtId="167" fontId="28" fillId="0" borderId="0" xfId="0" applyNumberFormat="1" applyFont="1" applyBorder="1" applyAlignment="1"/>
    <xf numFmtId="167" fontId="28" fillId="0" borderId="0" xfId="0" applyNumberFormat="1" applyFont="1" applyFill="1" applyBorder="1" applyAlignment="1"/>
    <xf numFmtId="0" fontId="25" fillId="0" borderId="14" xfId="0" applyFont="1" applyFill="1" applyBorder="1" applyAlignment="1">
      <alignment horizontal="left"/>
    </xf>
    <xf numFmtId="0" fontId="24" fillId="0" borderId="15" xfId="0" quotePrefix="1" applyFont="1" applyFill="1" applyBorder="1" applyAlignment="1">
      <alignment horizontal="right" wrapText="1"/>
    </xf>
    <xf numFmtId="166" fontId="27" fillId="0" borderId="0" xfId="0" applyNumberFormat="1" applyFont="1" applyBorder="1" applyAlignment="1"/>
    <xf numFmtId="0" fontId="30" fillId="0" borderId="8" xfId="0" applyFont="1" applyFill="1" applyBorder="1" applyAlignment="1">
      <alignment horizontal="left"/>
    </xf>
    <xf numFmtId="3" fontId="28" fillId="0" borderId="1" xfId="0" applyNumberFormat="1" applyFont="1" applyFill="1" applyBorder="1" applyAlignment="1">
      <alignment horizontal="right"/>
    </xf>
    <xf numFmtId="167" fontId="28" fillId="0" borderId="2" xfId="0" applyNumberFormat="1" applyFont="1" applyBorder="1" applyAlignment="1"/>
    <xf numFmtId="3" fontId="28" fillId="0" borderId="9" xfId="0" applyNumberFormat="1" applyFont="1" applyBorder="1" applyAlignment="1">
      <alignment horizontal="right"/>
    </xf>
    <xf numFmtId="0" fontId="0" fillId="0" borderId="0" xfId="0" applyFill="1"/>
    <xf numFmtId="0" fontId="32" fillId="0" borderId="3" xfId="0" applyFont="1" applyFill="1" applyBorder="1" applyAlignment="1">
      <alignment horizontal="center"/>
    </xf>
    <xf numFmtId="0" fontId="27" fillId="0" borderId="10" xfId="0" applyFont="1" applyFill="1" applyBorder="1" applyAlignment="1">
      <alignment horizontal="left"/>
    </xf>
    <xf numFmtId="0" fontId="25" fillId="0" borderId="13" xfId="0" applyFont="1" applyFill="1" applyBorder="1" applyAlignment="1">
      <alignment horizontal="right" wrapText="1"/>
    </xf>
    <xf numFmtId="0" fontId="25" fillId="0" borderId="12" xfId="0" applyFont="1" applyFill="1" applyBorder="1" applyAlignment="1">
      <alignment horizontal="center"/>
    </xf>
    <xf numFmtId="0" fontId="25" fillId="0" borderId="6" xfId="0" applyFont="1" applyFill="1" applyBorder="1" applyAlignment="1">
      <alignment horizontal="center"/>
    </xf>
    <xf numFmtId="0" fontId="33" fillId="0" borderId="10" xfId="0" applyFont="1" applyFill="1" applyBorder="1" applyAlignment="1">
      <alignment horizontal="left"/>
    </xf>
    <xf numFmtId="3" fontId="27" fillId="0" borderId="12" xfId="0" applyNumberFormat="1" applyFont="1" applyFill="1" applyBorder="1" applyAlignment="1"/>
    <xf numFmtId="166" fontId="27" fillId="0" borderId="6" xfId="0" applyNumberFormat="1" applyFont="1" applyFill="1" applyBorder="1" applyAlignment="1">
      <alignment vertical="top"/>
    </xf>
    <xf numFmtId="167" fontId="27" fillId="0" borderId="6" xfId="0" applyNumberFormat="1" applyFont="1" applyFill="1" applyBorder="1" applyAlignment="1">
      <alignment vertical="top"/>
    </xf>
    <xf numFmtId="0" fontId="33" fillId="0" borderId="8" xfId="0" applyFont="1" applyFill="1" applyBorder="1" applyAlignment="1">
      <alignment horizontal="left"/>
    </xf>
    <xf numFmtId="3" fontId="27" fillId="0" borderId="1" xfId="0" applyNumberFormat="1" applyFont="1" applyFill="1" applyBorder="1" applyAlignment="1"/>
    <xf numFmtId="167" fontId="27" fillId="0" borderId="9" xfId="0" applyNumberFormat="1" applyFont="1" applyFill="1" applyBorder="1" applyAlignment="1">
      <alignment vertical="top"/>
    </xf>
    <xf numFmtId="166" fontId="27" fillId="0" borderId="0" xfId="0" applyNumberFormat="1" applyFont="1" applyFill="1" applyBorder="1" applyAlignment="1">
      <alignment vertical="top"/>
    </xf>
    <xf numFmtId="167" fontId="27" fillId="0" borderId="0" xfId="0" applyNumberFormat="1" applyFont="1" applyFill="1" applyBorder="1" applyAlignment="1">
      <alignment vertical="top"/>
    </xf>
    <xf numFmtId="0" fontId="27" fillId="0" borderId="12" xfId="0" applyFont="1" applyFill="1" applyBorder="1" applyAlignment="1"/>
    <xf numFmtId="0" fontId="24" fillId="0" borderId="12" xfId="0" applyFont="1" applyFill="1" applyBorder="1" applyAlignment="1">
      <alignment horizontal="center"/>
    </xf>
    <xf numFmtId="0" fontId="24" fillId="0" borderId="0" xfId="0" applyFont="1" applyFill="1" applyBorder="1" applyAlignment="1">
      <alignment horizontal="center"/>
    </xf>
    <xf numFmtId="0" fontId="25" fillId="0" borderId="0" xfId="0" applyFont="1" applyFill="1" applyBorder="1" applyAlignment="1">
      <alignment horizontal="right" wrapText="1"/>
    </xf>
    <xf numFmtId="0" fontId="28" fillId="0" borderId="0" xfId="0" applyFont="1" applyFill="1"/>
    <xf numFmtId="0" fontId="25" fillId="0" borderId="3" xfId="0" applyFont="1" applyFill="1" applyBorder="1" applyAlignment="1">
      <alignment horizontal="left"/>
    </xf>
    <xf numFmtId="0" fontId="25" fillId="0" borderId="2" xfId="0" applyFont="1" applyFill="1" applyBorder="1" applyAlignment="1">
      <alignment horizontal="right" wrapText="1"/>
    </xf>
    <xf numFmtId="0" fontId="25" fillId="0" borderId="2" xfId="0" applyFont="1" applyFill="1" applyBorder="1" applyAlignment="1">
      <alignment horizontal="center" wrapText="1"/>
    </xf>
    <xf numFmtId="0" fontId="25" fillId="0" borderId="9" xfId="0" applyFont="1" applyFill="1" applyBorder="1" applyAlignment="1">
      <alignment horizontal="center" wrapText="1"/>
    </xf>
    <xf numFmtId="0" fontId="25" fillId="0" borderId="13" xfId="0" applyFont="1" applyFill="1" applyBorder="1" applyAlignment="1">
      <alignment horizontal="center" wrapText="1"/>
    </xf>
    <xf numFmtId="0" fontId="25" fillId="0" borderId="14" xfId="0" applyFont="1" applyFill="1" applyBorder="1" applyAlignment="1">
      <alignment horizontal="right" wrapText="1"/>
    </xf>
    <xf numFmtId="0" fontId="25" fillId="0" borderId="10" xfId="0" applyFont="1" applyFill="1" applyBorder="1" applyAlignment="1">
      <alignment horizontal="center"/>
    </xf>
    <xf numFmtId="165" fontId="27" fillId="0" borderId="0" xfId="41" applyNumberFormat="1" applyFont="1" applyFill="1" applyBorder="1" applyAlignment="1"/>
    <xf numFmtId="9" fontId="27" fillId="0" borderId="0" xfId="41" applyFont="1" applyFill="1" applyBorder="1" applyAlignment="1"/>
    <xf numFmtId="9" fontId="27" fillId="0" borderId="6" xfId="41" applyFont="1" applyFill="1" applyBorder="1" applyAlignment="1"/>
    <xf numFmtId="168" fontId="27" fillId="0" borderId="10" xfId="0" applyNumberFormat="1" applyFont="1" applyFill="1" applyBorder="1" applyAlignment="1">
      <alignment vertical="top"/>
    </xf>
    <xf numFmtId="0" fontId="27" fillId="0" borderId="0" xfId="0" applyFont="1" applyFill="1" applyBorder="1" applyAlignment="1"/>
    <xf numFmtId="0" fontId="27" fillId="0" borderId="6" xfId="0" applyFont="1" applyFill="1" applyBorder="1" applyAlignment="1"/>
    <xf numFmtId="6" fontId="27" fillId="0" borderId="0" xfId="0" applyNumberFormat="1" applyFont="1" applyFill="1" applyBorder="1" applyAlignment="1"/>
    <xf numFmtId="168" fontId="27" fillId="0" borderId="10" xfId="0" applyNumberFormat="1" applyFont="1" applyFill="1" applyBorder="1" applyAlignment="1"/>
    <xf numFmtId="3" fontId="25" fillId="0" borderId="1" xfId="0" applyNumberFormat="1" applyFont="1" applyFill="1" applyBorder="1" applyAlignment="1"/>
    <xf numFmtId="165" fontId="25" fillId="0" borderId="2" xfId="0" applyNumberFormat="1" applyFont="1" applyFill="1" applyBorder="1" applyAlignment="1"/>
    <xf numFmtId="9" fontId="25" fillId="0" borderId="2" xfId="0" applyNumberFormat="1" applyFont="1" applyFill="1" applyBorder="1" applyAlignment="1"/>
    <xf numFmtId="9" fontId="25" fillId="0" borderId="9" xfId="0" applyNumberFormat="1" applyFont="1" applyFill="1" applyBorder="1" applyAlignment="1"/>
    <xf numFmtId="166" fontId="25" fillId="0" borderId="2" xfId="0" applyNumberFormat="1" applyFont="1" applyFill="1" applyBorder="1" applyAlignment="1">
      <alignment vertical="top"/>
    </xf>
    <xf numFmtId="168" fontId="25" fillId="0" borderId="8" xfId="0" applyNumberFormat="1" applyFont="1" applyFill="1" applyBorder="1" applyAlignment="1">
      <alignment vertical="top"/>
    </xf>
    <xf numFmtId="9" fontId="27" fillId="0" borderId="6" xfId="41" applyFont="1" applyFill="1" applyBorder="1" applyAlignment="1">
      <alignment horizontal="left"/>
    </xf>
    <xf numFmtId="3" fontId="27" fillId="0" borderId="10" xfId="0" applyNumberFormat="1" applyFont="1" applyFill="1" applyBorder="1" applyAlignment="1">
      <alignment vertical="top"/>
    </xf>
    <xf numFmtId="0" fontId="27" fillId="0" borderId="6" xfId="0" applyFont="1" applyFill="1" applyBorder="1" applyAlignment="1">
      <alignment horizontal="left"/>
    </xf>
    <xf numFmtId="9" fontId="25" fillId="0" borderId="9" xfId="0" applyNumberFormat="1" applyFont="1" applyFill="1" applyBorder="1" applyAlignment="1">
      <alignment horizontal="left"/>
    </xf>
    <xf numFmtId="0" fontId="28" fillId="0" borderId="0" xfId="0" applyFont="1" applyFill="1" applyAlignment="1">
      <alignment horizontal="left"/>
    </xf>
    <xf numFmtId="0" fontId="25" fillId="0" borderId="10" xfId="0" quotePrefix="1" applyFont="1" applyFill="1" applyBorder="1" applyAlignment="1">
      <alignment horizontal="left"/>
    </xf>
    <xf numFmtId="0" fontId="28" fillId="0" borderId="10" xfId="0" applyFont="1" applyFill="1" applyBorder="1"/>
    <xf numFmtId="168" fontId="25" fillId="0" borderId="8" xfId="0" applyNumberFormat="1" applyFont="1" applyFill="1" applyBorder="1" applyAlignment="1"/>
    <xf numFmtId="0" fontId="25" fillId="0" borderId="0" xfId="0" applyFont="1" applyFill="1" applyBorder="1" applyAlignment="1">
      <alignment horizontal="left"/>
    </xf>
    <xf numFmtId="3" fontId="25" fillId="0" borderId="0" xfId="0" applyNumberFormat="1" applyFont="1" applyFill="1" applyBorder="1" applyAlignment="1"/>
    <xf numFmtId="165" fontId="25" fillId="0" borderId="0" xfId="0" applyNumberFormat="1" applyFont="1" applyFill="1" applyBorder="1" applyAlignment="1"/>
    <xf numFmtId="9" fontId="25" fillId="0" borderId="0" xfId="0" applyNumberFormat="1" applyFont="1" applyFill="1" applyBorder="1" applyAlignment="1"/>
    <xf numFmtId="166" fontId="25" fillId="0" borderId="0" xfId="0" applyNumberFormat="1" applyFont="1" applyFill="1" applyBorder="1" applyAlignment="1">
      <alignment vertical="top"/>
    </xf>
    <xf numFmtId="168" fontId="25" fillId="0" borderId="0" xfId="0" applyNumberFormat="1" applyFont="1" applyFill="1" applyBorder="1" applyAlignment="1"/>
    <xf numFmtId="165" fontId="27" fillId="33" borderId="6" xfId="41" applyNumberFormat="1" applyFont="1" applyFill="1" applyBorder="1" applyAlignment="1">
      <alignment vertical="top"/>
    </xf>
    <xf numFmtId="0" fontId="21" fillId="0" borderId="0" xfId="0" applyFont="1" applyBorder="1" applyAlignment="1">
      <alignment wrapText="1"/>
    </xf>
    <xf numFmtId="0" fontId="32" fillId="0" borderId="0" xfId="0" applyFont="1" applyFill="1" applyAlignment="1"/>
    <xf numFmtId="0" fontId="32" fillId="0" borderId="0" xfId="0" applyFont="1"/>
    <xf numFmtId="0" fontId="32" fillId="0" borderId="0" xfId="0" applyFont="1" applyAlignment="1">
      <alignment horizontal="left"/>
    </xf>
    <xf numFmtId="0" fontId="32" fillId="0" borderId="0" xfId="0" applyFont="1" applyAlignment="1"/>
    <xf numFmtId="0" fontId="26" fillId="0" borderId="0" xfId="0" applyFont="1" applyAlignment="1">
      <alignment vertical="center"/>
    </xf>
    <xf numFmtId="0" fontId="33" fillId="0" borderId="0" xfId="0" applyFont="1" applyFill="1" applyBorder="1" applyAlignment="1">
      <alignment horizontal="left"/>
    </xf>
    <xf numFmtId="3" fontId="27" fillId="0" borderId="0" xfId="0" applyNumberFormat="1" applyFont="1" applyFill="1" applyBorder="1" applyAlignment="1"/>
    <xf numFmtId="6" fontId="27" fillId="0" borderId="6" xfId="0" applyNumberFormat="1" applyFont="1" applyFill="1" applyBorder="1" applyAlignment="1"/>
    <xf numFmtId="166" fontId="25" fillId="0" borderId="9" xfId="0" applyNumberFormat="1" applyFont="1" applyFill="1" applyBorder="1" applyAlignment="1">
      <alignment vertical="top"/>
    </xf>
    <xf numFmtId="0" fontId="24" fillId="0" borderId="2" xfId="0" applyFont="1" applyBorder="1" applyAlignment="1">
      <alignment horizontal="right"/>
    </xf>
    <xf numFmtId="0" fontId="25" fillId="0" borderId="8" xfId="0" applyFont="1" applyBorder="1" applyAlignment="1">
      <alignment horizontal="left"/>
    </xf>
    <xf numFmtId="0" fontId="24" fillId="0" borderId="2" xfId="0" applyFont="1" applyFill="1" applyBorder="1" applyAlignment="1">
      <alignment horizontal="right" wrapText="1"/>
    </xf>
    <xf numFmtId="0" fontId="21" fillId="0" borderId="9" xfId="0" applyFont="1" applyFill="1" applyBorder="1" applyAlignment="1">
      <alignment horizontal="right"/>
    </xf>
    <xf numFmtId="0" fontId="25" fillId="0" borderId="3" xfId="0" applyFont="1" applyBorder="1" applyAlignment="1">
      <alignment horizontal="left"/>
    </xf>
    <xf numFmtId="0" fontId="24" fillId="0" borderId="4" xfId="0" applyFont="1" applyFill="1" applyBorder="1" applyAlignment="1">
      <alignment horizontal="right"/>
    </xf>
    <xf numFmtId="0" fontId="24" fillId="0" borderId="5" xfId="0" applyFont="1" applyFill="1" applyBorder="1" applyAlignment="1">
      <alignment horizontal="right"/>
    </xf>
    <xf numFmtId="0" fontId="24" fillId="0" borderId="4" xfId="0" applyFont="1" applyFill="1" applyBorder="1" applyAlignment="1">
      <alignment horizontal="right" wrapText="1"/>
    </xf>
    <xf numFmtId="0" fontId="21" fillId="0" borderId="7" xfId="0" applyFont="1" applyFill="1" applyBorder="1" applyAlignment="1">
      <alignment horizontal="right"/>
    </xf>
    <xf numFmtId="0" fontId="24" fillId="0" borderId="1" xfId="0" quotePrefix="1" applyFont="1" applyFill="1" applyBorder="1" applyAlignment="1">
      <alignment horizontal="right" wrapText="1"/>
    </xf>
    <xf numFmtId="0" fontId="25" fillId="0" borderId="4" xfId="0" applyFont="1" applyFill="1" applyBorder="1" applyAlignment="1">
      <alignment horizontal="right"/>
    </xf>
    <xf numFmtId="0" fontId="24" fillId="0" borderId="2" xfId="0" quotePrefix="1" applyFont="1" applyFill="1" applyBorder="1" applyAlignment="1">
      <alignment horizontal="right"/>
    </xf>
    <xf numFmtId="0" fontId="25" fillId="0" borderId="5" xfId="0" applyFont="1" applyFill="1" applyBorder="1" applyAlignment="1">
      <alignment horizontal="right"/>
    </xf>
    <xf numFmtId="0" fontId="25" fillId="0" borderId="5" xfId="0" applyFont="1" applyFill="1" applyBorder="1" applyAlignment="1">
      <alignment horizontal="center"/>
    </xf>
    <xf numFmtId="0" fontId="25" fillId="0" borderId="1" xfId="0" applyFont="1" applyFill="1" applyBorder="1" applyAlignment="1">
      <alignment horizontal="left"/>
    </xf>
    <xf numFmtId="0" fontId="24" fillId="0" borderId="5" xfId="0" applyFont="1" applyFill="1" applyBorder="1" applyAlignment="1">
      <alignment horizontal="right" wrapText="1"/>
    </xf>
    <xf numFmtId="165" fontId="28" fillId="0" borderId="2" xfId="41" applyNumberFormat="1" applyFont="1" applyFill="1" applyBorder="1" applyAlignment="1">
      <alignment horizontal="right"/>
    </xf>
    <xf numFmtId="164" fontId="28" fillId="0" borderId="2" xfId="41" applyNumberFormat="1" applyFont="1" applyFill="1" applyBorder="1" applyAlignment="1">
      <alignment horizontal="right"/>
    </xf>
    <xf numFmtId="167" fontId="28" fillId="0" borderId="1" xfId="0" applyNumberFormat="1" applyFont="1" applyBorder="1" applyAlignment="1"/>
    <xf numFmtId="0" fontId="29" fillId="0" borderId="9" xfId="0" applyFont="1" applyBorder="1" applyAlignment="1"/>
    <xf numFmtId="3" fontId="28" fillId="0" borderId="8" xfId="0" applyNumberFormat="1" applyFont="1" applyBorder="1" applyAlignment="1">
      <alignment horizontal="right"/>
    </xf>
    <xf numFmtId="0" fontId="30" fillId="0" borderId="0" xfId="0" applyFont="1" applyFill="1" applyBorder="1" applyAlignment="1">
      <alignment horizontal="left"/>
    </xf>
    <xf numFmtId="3" fontId="28" fillId="0" borderId="0" xfId="0" applyNumberFormat="1" applyFont="1" applyFill="1" applyBorder="1" applyAlignment="1">
      <alignment horizontal="right"/>
    </xf>
    <xf numFmtId="0" fontId="29" fillId="0" borderId="0" xfId="0" applyFont="1" applyBorder="1" applyAlignment="1"/>
    <xf numFmtId="3" fontId="28" fillId="0" borderId="0" xfId="0" applyNumberFormat="1" applyFont="1" applyBorder="1" applyAlignment="1">
      <alignment horizontal="right"/>
    </xf>
    <xf numFmtId="0" fontId="30" fillId="0" borderId="2" xfId="0" applyFont="1" applyFill="1" applyBorder="1" applyAlignment="1">
      <alignment horizontal="left"/>
    </xf>
    <xf numFmtId="3" fontId="28" fillId="0" borderId="2" xfId="0" applyNumberFormat="1" applyFont="1" applyFill="1" applyBorder="1" applyAlignment="1">
      <alignment horizontal="right"/>
    </xf>
    <xf numFmtId="0" fontId="29" fillId="0" borderId="2" xfId="0" applyFont="1" applyBorder="1" applyAlignment="1"/>
    <xf numFmtId="3" fontId="28" fillId="0" borderId="2" xfId="0" applyNumberFormat="1" applyFont="1" applyBorder="1" applyAlignment="1">
      <alignment horizontal="right"/>
    </xf>
    <xf numFmtId="16" fontId="25" fillId="0" borderId="10" xfId="0" quotePrefix="1" applyNumberFormat="1" applyFont="1" applyFill="1" applyBorder="1" applyAlignment="1">
      <alignment horizontal="left"/>
    </xf>
    <xf numFmtId="166" fontId="27" fillId="0" borderId="12" xfId="0" applyNumberFormat="1" applyFont="1" applyFill="1" applyBorder="1" applyAlignment="1"/>
    <xf numFmtId="6" fontId="0" fillId="0" borderId="10" xfId="0" applyNumberFormat="1" applyFont="1" applyFill="1" applyBorder="1" applyAlignment="1"/>
    <xf numFmtId="166" fontId="25" fillId="0" borderId="1" xfId="0" applyNumberFormat="1" applyFont="1" applyFill="1" applyBorder="1" applyAlignment="1"/>
    <xf numFmtId="0" fontId="24" fillId="0" borderId="9" xfId="0" applyFont="1" applyFill="1" applyBorder="1" applyAlignment="1"/>
    <xf numFmtId="6" fontId="25" fillId="0" borderId="8" xfId="0" applyNumberFormat="1" applyFont="1" applyFill="1" applyBorder="1" applyAlignment="1">
      <alignment wrapText="1"/>
    </xf>
    <xf numFmtId="0" fontId="24" fillId="0" borderId="0" xfId="0" applyFont="1" applyFill="1" applyBorder="1"/>
    <xf numFmtId="0" fontId="29" fillId="0" borderId="0" xfId="0" applyFont="1" applyFill="1" applyAlignment="1">
      <alignment horizontal="left" vertical="center"/>
    </xf>
    <xf numFmtId="0" fontId="0" fillId="0" borderId="0" xfId="0" applyFont="1" applyFill="1" applyAlignment="1">
      <alignment horizontal="right"/>
    </xf>
    <xf numFmtId="168" fontId="25" fillId="0" borderId="6" xfId="0" applyNumberFormat="1" applyFont="1" applyBorder="1" applyAlignment="1">
      <alignment vertical="top"/>
    </xf>
    <xf numFmtId="3" fontId="27" fillId="0" borderId="6" xfId="0" applyNumberFormat="1" applyFont="1" applyBorder="1" applyAlignment="1">
      <alignment vertical="top"/>
    </xf>
    <xf numFmtId="3" fontId="0" fillId="33" borderId="6" xfId="0" applyNumberFormat="1" applyFont="1" applyFill="1" applyBorder="1"/>
    <xf numFmtId="3" fontId="25" fillId="0" borderId="6" xfId="0" applyNumberFormat="1" applyFont="1" applyBorder="1" applyAlignment="1">
      <alignment vertical="top"/>
    </xf>
    <xf numFmtId="168" fontId="25" fillId="0" borderId="9" xfId="0" applyNumberFormat="1" applyFont="1" applyBorder="1" applyAlignment="1">
      <alignment vertical="top"/>
    </xf>
    <xf numFmtId="0" fontId="27" fillId="0" borderId="5" xfId="0" applyFont="1" applyFill="1" applyBorder="1" applyAlignment="1">
      <alignment horizontal="right" vertical="top"/>
    </xf>
    <xf numFmtId="0" fontId="21" fillId="33" borderId="0" xfId="0" applyFont="1" applyFill="1" applyBorder="1"/>
    <xf numFmtId="0" fontId="0" fillId="33" borderId="0" xfId="0" applyFont="1" applyFill="1" applyBorder="1"/>
    <xf numFmtId="0" fontId="21" fillId="33" borderId="2" xfId="0" applyFont="1" applyFill="1" applyBorder="1"/>
    <xf numFmtId="3" fontId="27" fillId="0" borderId="0" xfId="0" applyNumberFormat="1" applyFont="1" applyBorder="1" applyAlignment="1">
      <alignment vertical="top"/>
    </xf>
    <xf numFmtId="168" fontId="27" fillId="0" borderId="6" xfId="0" applyNumberFormat="1" applyFont="1" applyBorder="1" applyAlignment="1">
      <alignment vertical="top"/>
    </xf>
    <xf numFmtId="0" fontId="27" fillId="0" borderId="0" xfId="0" applyFont="1" applyBorder="1" applyAlignment="1">
      <alignment vertical="top"/>
    </xf>
    <xf numFmtId="3" fontId="25" fillId="0" borderId="2" xfId="0" applyNumberFormat="1" applyFont="1" applyBorder="1" applyAlignment="1">
      <alignment vertical="top"/>
    </xf>
    <xf numFmtId="0" fontId="21" fillId="0" borderId="0" xfId="0" applyFont="1" applyAlignment="1">
      <alignment wrapText="1"/>
    </xf>
    <xf numFmtId="0" fontId="25" fillId="0" borderId="12" xfId="0" applyFont="1" applyFill="1" applyBorder="1" applyAlignment="1">
      <alignment vertical="top"/>
    </xf>
    <xf numFmtId="0" fontId="25" fillId="0" borderId="0" xfId="0" applyFont="1" applyFill="1" applyBorder="1" applyAlignment="1">
      <alignment horizontal="right"/>
    </xf>
    <xf numFmtId="0" fontId="25" fillId="0" borderId="12" xfId="0" applyFont="1" applyFill="1" applyBorder="1" applyAlignment="1">
      <alignment horizontal="right"/>
    </xf>
    <xf numFmtId="0" fontId="27" fillId="0" borderId="0" xfId="0" applyFont="1" applyFill="1" applyBorder="1" applyAlignment="1">
      <alignment horizontal="right" vertical="top"/>
    </xf>
    <xf numFmtId="0" fontId="34" fillId="0" borderId="4" xfId="0" applyFont="1" applyBorder="1" applyAlignment="1">
      <alignment horizontal="center"/>
    </xf>
    <xf numFmtId="0" fontId="34" fillId="0" borderId="5" xfId="0" applyFont="1" applyBorder="1" applyAlignment="1">
      <alignment horizontal="center"/>
    </xf>
    <xf numFmtId="3" fontId="27" fillId="0" borderId="6" xfId="0" applyNumberFormat="1" applyFont="1" applyFill="1" applyBorder="1" applyAlignment="1">
      <alignment vertical="top"/>
    </xf>
    <xf numFmtId="167" fontId="27" fillId="0" borderId="12" xfId="0" applyNumberFormat="1" applyFont="1" applyFill="1" applyBorder="1" applyAlignment="1">
      <alignment vertical="top"/>
    </xf>
    <xf numFmtId="165" fontId="27" fillId="0" borderId="0" xfId="41" applyNumberFormat="1" applyFont="1" applyFill="1" applyBorder="1" applyAlignment="1">
      <alignment vertical="top"/>
    </xf>
    <xf numFmtId="3" fontId="27" fillId="33" borderId="12" xfId="0" applyNumberFormat="1" applyFont="1" applyFill="1" applyBorder="1" applyAlignment="1">
      <alignment horizontal="right" vertical="top"/>
    </xf>
    <xf numFmtId="165" fontId="27" fillId="33" borderId="0" xfId="41" applyNumberFormat="1" applyFont="1" applyFill="1" applyBorder="1" applyAlignment="1">
      <alignment horizontal="right" vertical="top"/>
    </xf>
    <xf numFmtId="167" fontId="27" fillId="33" borderId="12" xfId="0" applyNumberFormat="1" applyFont="1" applyFill="1" applyBorder="1" applyAlignment="1">
      <alignment horizontal="right" vertical="top"/>
    </xf>
    <xf numFmtId="0" fontId="0" fillId="33" borderId="0" xfId="0" applyFont="1" applyFill="1" applyBorder="1" applyAlignment="1">
      <alignment horizontal="right"/>
    </xf>
    <xf numFmtId="3" fontId="27" fillId="0" borderId="6" xfId="0" applyNumberFormat="1" applyFont="1" applyBorder="1" applyAlignment="1">
      <alignment horizontal="right" vertical="top"/>
    </xf>
    <xf numFmtId="0" fontId="24" fillId="0" borderId="0" xfId="0" applyFont="1"/>
    <xf numFmtId="165" fontId="25" fillId="33" borderId="2" xfId="41" applyNumberFormat="1" applyFont="1" applyFill="1" applyBorder="1" applyAlignment="1">
      <alignment vertical="top"/>
    </xf>
    <xf numFmtId="0" fontId="29" fillId="0" borderId="0" xfId="0" applyFont="1" applyFill="1" applyAlignment="1">
      <alignment horizontal="left" vertical="center" wrapText="1"/>
    </xf>
    <xf numFmtId="0" fontId="32" fillId="0" borderId="0" xfId="0" applyFont="1" applyFill="1" applyAlignment="1">
      <alignment horizontal="center"/>
    </xf>
    <xf numFmtId="0" fontId="24" fillId="0" borderId="3" xfId="0" applyFont="1" applyFill="1" applyBorder="1" applyAlignment="1">
      <alignment horizontal="right" wrapText="1"/>
    </xf>
    <xf numFmtId="0" fontId="24" fillId="0" borderId="8" xfId="0" applyFont="1" applyFill="1" applyBorder="1" applyAlignment="1">
      <alignment horizontal="right" wrapText="1"/>
    </xf>
    <xf numFmtId="0" fontId="32" fillId="0" borderId="0" xfId="0" applyFont="1" applyAlignment="1">
      <alignment horizontal="center"/>
    </xf>
    <xf numFmtId="0" fontId="34" fillId="0" borderId="0" xfId="0" applyFont="1" applyAlignment="1">
      <alignment horizontal="center"/>
    </xf>
    <xf numFmtId="0" fontId="29" fillId="0" borderId="0" xfId="0" applyFont="1" applyAlignment="1">
      <alignment horizontal="left" vertical="center" wrapText="1"/>
    </xf>
    <xf numFmtId="0" fontId="25" fillId="0" borderId="0" xfId="0" applyFont="1" applyFill="1" applyBorder="1" applyAlignment="1">
      <alignment horizontal="center"/>
    </xf>
    <xf numFmtId="0" fontId="25" fillId="0" borderId="1" xfId="0" applyFont="1" applyFill="1" applyBorder="1" applyAlignment="1">
      <alignment horizontal="right" wrapText="1"/>
    </xf>
    <xf numFmtId="166" fontId="27" fillId="0" borderId="0" xfId="0" applyNumberFormat="1" applyFont="1" applyFill="1" applyBorder="1" applyAlignment="1"/>
    <xf numFmtId="167" fontId="27" fillId="0" borderId="0" xfId="0" applyNumberFormat="1" applyFont="1" applyFill="1" applyBorder="1" applyAlignment="1"/>
    <xf numFmtId="3" fontId="27" fillId="0" borderId="10" xfId="0" applyNumberFormat="1" applyFont="1" applyFill="1" applyBorder="1" applyAlignment="1"/>
    <xf numFmtId="0" fontId="35" fillId="0" borderId="0" xfId="0" applyFont="1" applyAlignment="1">
      <alignment horizontal="left" vertical="center"/>
    </xf>
    <xf numFmtId="0" fontId="27" fillId="0" borderId="10" xfId="0" applyFont="1" applyFill="1" applyBorder="1" applyAlignment="1">
      <alignment horizontal="left" vertical="top"/>
    </xf>
    <xf numFmtId="3" fontId="27" fillId="0" borderId="0" xfId="0" applyNumberFormat="1" applyFont="1" applyFill="1" applyAlignment="1">
      <alignment vertical="top"/>
    </xf>
    <xf numFmtId="165" fontId="27" fillId="0" borderId="6" xfId="41" applyNumberFormat="1" applyFont="1" applyFill="1" applyBorder="1" applyAlignment="1">
      <alignment vertical="top"/>
    </xf>
    <xf numFmtId="0" fontId="0" fillId="0" borderId="6" xfId="0" applyFont="1" applyFill="1" applyBorder="1"/>
    <xf numFmtId="0" fontId="35" fillId="0" borderId="0" xfId="0" applyFont="1"/>
    <xf numFmtId="0" fontId="30" fillId="0" borderId="5" xfId="0" applyFont="1" applyFill="1" applyBorder="1" applyAlignment="1">
      <alignment horizontal="left"/>
    </xf>
    <xf numFmtId="3" fontId="28" fillId="0" borderId="5" xfId="0" applyNumberFormat="1" applyFont="1" applyFill="1" applyBorder="1" applyAlignment="1">
      <alignment horizontal="right"/>
    </xf>
    <xf numFmtId="165" fontId="28" fillId="0" borderId="5" xfId="41" applyNumberFormat="1" applyFont="1" applyFill="1" applyBorder="1" applyAlignment="1">
      <alignment horizontal="right"/>
    </xf>
    <xf numFmtId="164" fontId="28" fillId="0" borderId="5" xfId="41" applyNumberFormat="1" applyFont="1" applyFill="1" applyBorder="1" applyAlignment="1">
      <alignment horizontal="right"/>
    </xf>
    <xf numFmtId="167" fontId="28" fillId="0" borderId="5" xfId="0" applyNumberFormat="1" applyFont="1" applyBorder="1" applyAlignment="1"/>
    <xf numFmtId="0" fontId="29" fillId="0" borderId="5" xfId="0" applyFont="1" applyBorder="1" applyAlignment="1"/>
    <xf numFmtId="3" fontId="28" fillId="0" borderId="5" xfId="0" applyNumberFormat="1" applyFont="1" applyBorder="1" applyAlignment="1">
      <alignment horizontal="right"/>
    </xf>
    <xf numFmtId="0" fontId="34" fillId="0" borderId="0" xfId="0" applyFont="1" applyAlignment="1"/>
    <xf numFmtId="0" fontId="0" fillId="0" borderId="12" xfId="0" applyFont="1" applyBorder="1"/>
    <xf numFmtId="168" fontId="25" fillId="0" borderId="8" xfId="0" applyNumberFormat="1" applyFont="1" applyFill="1" applyBorder="1" applyAlignment="1">
      <alignment horizontal="right"/>
    </xf>
    <xf numFmtId="1" fontId="25" fillId="33" borderId="2" xfId="41" applyNumberFormat="1" applyFont="1" applyFill="1" applyBorder="1" applyAlignment="1">
      <alignment vertical="top"/>
    </xf>
    <xf numFmtId="0" fontId="29" fillId="0" borderId="0" xfId="0" applyFont="1" applyFill="1" applyAlignment="1">
      <alignment horizontal="left" vertical="center" wrapText="1"/>
    </xf>
    <xf numFmtId="0" fontId="32" fillId="0" borderId="0" xfId="0" applyFont="1" applyFill="1" applyAlignment="1">
      <alignment horizontal="center"/>
    </xf>
    <xf numFmtId="0" fontId="34" fillId="0" borderId="0" xfId="0" applyFont="1" applyFill="1" applyAlignment="1">
      <alignment horizontal="center"/>
    </xf>
    <xf numFmtId="0" fontId="25" fillId="0" borderId="3" xfId="0" applyFont="1" applyFill="1" applyBorder="1" applyAlignment="1">
      <alignment horizontal="right" vertical="top" wrapText="1"/>
    </xf>
    <xf numFmtId="0" fontId="25" fillId="0" borderId="8" xfId="0" applyFont="1" applyFill="1" applyBorder="1" applyAlignment="1">
      <alignment horizontal="right" vertical="top" wrapText="1"/>
    </xf>
    <xf numFmtId="0" fontId="24" fillId="0" borderId="3" xfId="0" applyFont="1" applyFill="1" applyBorder="1" applyAlignment="1">
      <alignment horizontal="right" wrapText="1"/>
    </xf>
    <xf numFmtId="0" fontId="24" fillId="0" borderId="8" xfId="0" applyFont="1" applyFill="1" applyBorder="1" applyAlignment="1">
      <alignment horizontal="right" wrapText="1"/>
    </xf>
    <xf numFmtId="0" fontId="32" fillId="0" borderId="0" xfId="0" applyFont="1" applyAlignment="1">
      <alignment horizontal="center"/>
    </xf>
    <xf numFmtId="0" fontId="34" fillId="0" borderId="0" xfId="0" applyFont="1" applyAlignment="1">
      <alignment horizontal="center"/>
    </xf>
    <xf numFmtId="0" fontId="25" fillId="0" borderId="11" xfId="0" applyFont="1" applyFill="1" applyBorder="1" applyAlignment="1">
      <alignment horizontal="center"/>
    </xf>
    <xf numFmtId="0" fontId="25" fillId="0" borderId="13" xfId="0" applyFont="1" applyFill="1" applyBorder="1" applyAlignment="1">
      <alignment horizontal="center"/>
    </xf>
    <xf numFmtId="0" fontId="24" fillId="0" borderId="11" xfId="0" applyFont="1" applyFill="1" applyBorder="1" applyAlignment="1">
      <alignment horizontal="center"/>
    </xf>
    <xf numFmtId="0" fontId="24" fillId="0" borderId="15" xfId="0" applyFont="1" applyFill="1" applyBorder="1" applyAlignment="1">
      <alignment horizontal="center"/>
    </xf>
    <xf numFmtId="0" fontId="24" fillId="0" borderId="13" xfId="0" applyFont="1" applyFill="1" applyBorder="1" applyAlignment="1">
      <alignment horizontal="center"/>
    </xf>
    <xf numFmtId="0" fontId="29" fillId="0" borderId="0" xfId="0" applyFont="1" applyAlignment="1">
      <alignment horizontal="left" vertical="center" wrapText="1"/>
    </xf>
    <xf numFmtId="3" fontId="24" fillId="0" borderId="3" xfId="0" applyNumberFormat="1" applyFont="1" applyFill="1" applyBorder="1" applyAlignment="1">
      <alignment horizontal="right" wrapText="1"/>
    </xf>
    <xf numFmtId="0" fontId="0" fillId="0" borderId="8" xfId="0" applyBorder="1" applyAlignment="1">
      <alignment wrapText="1"/>
    </xf>
    <xf numFmtId="0" fontId="25" fillId="0" borderId="3" xfId="0" applyFont="1" applyFill="1" applyBorder="1" applyAlignment="1">
      <alignment horizontal="left" wrapText="1"/>
    </xf>
    <xf numFmtId="0" fontId="25" fillId="0" borderId="8" xfId="0" applyFont="1" applyFill="1" applyBorder="1" applyAlignment="1">
      <alignment horizontal="left" wrapText="1"/>
    </xf>
    <xf numFmtId="0" fontId="25" fillId="0" borderId="15" xfId="0" applyFont="1" applyFill="1" applyBorder="1" applyAlignment="1">
      <alignment horizontal="center"/>
    </xf>
    <xf numFmtId="0" fontId="32" fillId="0" borderId="0" xfId="0" applyFont="1" applyBorder="1" applyAlignment="1">
      <alignment horizontal="center"/>
    </xf>
    <xf numFmtId="0" fontId="25" fillId="0" borderId="0" xfId="0" applyFont="1" applyFill="1" applyBorder="1" applyAlignment="1">
      <alignment horizontal="center"/>
    </xf>
    <xf numFmtId="0" fontId="24" fillId="0" borderId="11" xfId="0" applyFont="1" applyBorder="1" applyAlignment="1">
      <alignment horizontal="center"/>
    </xf>
    <xf numFmtId="0" fontId="24" fillId="0" borderId="15" xfId="0" applyFont="1" applyBorder="1" applyAlignment="1">
      <alignment horizontal="center"/>
    </xf>
    <xf numFmtId="0" fontId="24" fillId="0" borderId="13" xfId="0" applyFont="1" applyBorder="1" applyAlignment="1">
      <alignment horizontal="center"/>
    </xf>
    <xf numFmtId="0" fontId="25" fillId="0" borderId="7" xfId="0" applyFont="1" applyFill="1" applyBorder="1" applyAlignment="1">
      <alignment horizontal="center" wrapText="1"/>
    </xf>
    <xf numFmtId="0" fontId="25" fillId="0" borderId="6" xfId="0" applyFont="1" applyFill="1" applyBorder="1" applyAlignment="1">
      <alignment horizontal="center" wrapText="1"/>
    </xf>
    <xf numFmtId="0" fontId="25" fillId="0" borderId="9" xfId="0" applyFont="1" applyFill="1" applyBorder="1" applyAlignment="1">
      <alignment horizontal="center" wrapText="1"/>
    </xf>
    <xf numFmtId="0" fontId="25" fillId="0" borderId="7" xfId="0" applyFont="1" applyFill="1" applyBorder="1" applyAlignment="1">
      <alignment horizontal="right" wrapText="1"/>
    </xf>
    <xf numFmtId="0" fontId="25" fillId="0" borderId="9" xfId="0" applyFont="1" applyFill="1" applyBorder="1" applyAlignment="1">
      <alignment horizontal="right" wrapText="1"/>
    </xf>
    <xf numFmtId="0" fontId="25" fillId="0" borderId="4" xfId="0" applyFont="1" applyFill="1" applyBorder="1" applyAlignment="1">
      <alignment horizontal="right" wrapText="1"/>
    </xf>
    <xf numFmtId="0" fontId="25" fillId="0" borderId="1" xfId="0" applyFont="1" applyFill="1" applyBorder="1" applyAlignment="1">
      <alignment horizontal="right" wrapText="1"/>
    </xf>
    <xf numFmtId="0" fontId="25" fillId="0" borderId="6" xfId="0" applyFont="1" applyFill="1" applyBorder="1" applyAlignment="1">
      <alignment horizontal="right" wrapText="1"/>
    </xf>
    <xf numFmtId="0" fontId="25" fillId="0" borderId="7" xfId="0" applyFont="1" applyFill="1" applyBorder="1" applyAlignment="1">
      <alignment horizontal="right" vertical="top" wrapText="1"/>
    </xf>
    <xf numFmtId="0" fontId="25" fillId="0" borderId="9" xfId="0" applyFont="1" applyFill="1" applyBorder="1" applyAlignment="1">
      <alignment horizontal="right" vertical="top"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95250</xdr:rowOff>
    </xdr:from>
    <xdr:to>
      <xdr:col>8</xdr:col>
      <xdr:colOff>508000</xdr:colOff>
      <xdr:row>43</xdr:row>
      <xdr:rowOff>47626</xdr:rowOff>
    </xdr:to>
    <xdr:sp macro="" textlink="">
      <xdr:nvSpPr>
        <xdr:cNvPr id="2" name="TextBox 1">
          <a:extLst>
            <a:ext uri="{FF2B5EF4-FFF2-40B4-BE49-F238E27FC236}">
              <a16:creationId xmlns:a16="http://schemas.microsoft.com/office/drawing/2014/main" id="{CD86FC1B-7CFE-411F-B48B-B4694CECAE34}"/>
            </a:ext>
          </a:extLst>
        </xdr:cNvPr>
        <xdr:cNvSpPr txBox="1"/>
      </xdr:nvSpPr>
      <xdr:spPr>
        <a:xfrm>
          <a:off x="95250" y="95250"/>
          <a:ext cx="5238750" cy="81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Arial" panose="020B0604020202020204" pitchFamily="34" charset="0"/>
              <a:ea typeface="+mn-ea"/>
              <a:cs typeface="Arial" panose="020B0604020202020204" pitchFamily="34" charset="0"/>
            </a:rPr>
            <a:t>Appendix A</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pPr algn="ctr"/>
          <a:r>
            <a:rPr lang="en-US" sz="1100" b="1">
              <a:solidFill>
                <a:schemeClr val="dk1"/>
              </a:solidFill>
              <a:effectLst/>
              <a:latin typeface="Arial" panose="020B0604020202020204" pitchFamily="34" charset="0"/>
              <a:ea typeface="+mn-ea"/>
              <a:cs typeface="Arial" panose="020B0604020202020204" pitchFamily="34" charset="0"/>
            </a:rPr>
            <a:t>Methodology</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This report includes only taxpayers with premises subject to the CRT.  Liability is defined as the tax due for premises with annualized base rent of $250,000 or more minus total applicable credits.  In cases where the taxpayer did not file an annual return, the taxpayer base rent and CRT liability are computed based on total payments for the tax year.  Taxpayers that rent premises for less than a full year must annualize their base rent on their CRT return to determine if the lease is subject to tax; only premises with annualized base rent of $250,000 or more (before the 35 percent reduction) are subject to tax.  Liability reported does not include penalties, interest, or collections that result from audits. Dollar values in this report are generally expressed in thousands; sums of these rounded values may not precisely total the individual components because they are computed using the full values.</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To preserve taxpayer confidentiality, tables that report at the taxpayer level must have at least ten taxpayers in every cell.  In tables that report at the premise level, each cell must have at least ten premises and these premises must be associated with at least ten taxpayers.  As a result, some data are not reported, and some reported categories are combined.  Data are also omitted in cases where figures could be calculated using values provided in other tables.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In this report, the term </a:t>
          </a:r>
          <a:r>
            <a:rPr lang="en-US" sz="1100" i="1">
              <a:solidFill>
                <a:schemeClr val="dk1"/>
              </a:solidFill>
              <a:effectLst/>
              <a:latin typeface="Arial" panose="020B0604020202020204" pitchFamily="34" charset="0"/>
              <a:ea typeface="+mn-ea"/>
              <a:cs typeface="Arial" panose="020B0604020202020204" pitchFamily="34" charset="0"/>
            </a:rPr>
            <a:t>base rent</a:t>
          </a:r>
          <a:r>
            <a:rPr lang="en-US" sz="1100">
              <a:solidFill>
                <a:schemeClr val="dk1"/>
              </a:solidFill>
              <a:effectLst/>
              <a:latin typeface="Arial" panose="020B0604020202020204" pitchFamily="34" charset="0"/>
              <a:ea typeface="+mn-ea"/>
              <a:cs typeface="Arial" panose="020B0604020202020204" pitchFamily="34" charset="0"/>
            </a:rPr>
            <a:t> refers to the rent paid by the taxpayer before the 35 percent rent reduction.  Base rent for individual premises is taken from page two premises information on the return, if available. Otherwise, the base rent for each premises is computed as the total base rent reported on page one divided by the number of taxable premises, i.e. the average premises base rent.  The report provides actual base rent for approximately 91 percent of premises and average base rent for the remaining premises.  The base rent at the taxpayer level is computed as the sum of the base rent for all the premises associated with the taxpayer.   Therefore, total liability is the same whether it is reported at the taxpayer level or at the premises level. </a:t>
          </a:r>
        </a:p>
        <a:p>
          <a:pPr>
            <a:lnSpc>
              <a:spcPts val="1200"/>
            </a:lnSpc>
          </a:pP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Premises zip codes are taken from premises data provided by the taxpayer on the return.  If the taxpayer did not provide the zip code for premises or provided an invalid zip code, and the taxpayer had only one premises, then this report assigns the taxpayer zip code to the premises.  If the taxpayer did not provide the zip code for premises or provided an invalid zip code, and the taxpayer has multiple premises, then the zip code for the premises is classified as “other/not available” on those tables reporting for the full CRT population.  The address data has been cleaned to obtain as many zip codes as possible.  Zip codes with less than ten taxpayers are also included under “other/not available”  due to taxpayer confidentiality restrictions.  </a:t>
          </a:r>
        </a:p>
        <a:p>
          <a:pPr>
            <a:lnSpc>
              <a:spcPts val="12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ts val="1200"/>
            </a:lnSpc>
          </a:pPr>
          <a:r>
            <a:rPr lang="en-US" sz="1100">
              <a:solidFill>
                <a:schemeClr val="dk1"/>
              </a:solidFill>
              <a:effectLst/>
              <a:latin typeface="Arial" panose="020B0604020202020204" pitchFamily="34" charset="0"/>
              <a:ea typeface="+mn-ea"/>
              <a:cs typeface="Arial" panose="020B0604020202020204" pitchFamily="34" charset="0"/>
            </a:rPr>
            <a:t>The Small Business Tax Credit took effect at the start of Tax Year 2019.   In this report, the credit amount is taken from page 2, line 17, of Form CR-A, the annual CRT return.  </a:t>
          </a:r>
        </a:p>
        <a:p>
          <a:pPr>
            <a:lnSpc>
              <a:spcPts val="1400"/>
            </a:lnSpc>
          </a:pP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99FF"/>
    <pageSetUpPr fitToPage="1"/>
  </sheetPr>
  <dimension ref="A1:O34"/>
  <sheetViews>
    <sheetView showGridLines="0" tabSelected="1" zoomScaleNormal="100" workbookViewId="0"/>
  </sheetViews>
  <sheetFormatPr baseColWidth="10" defaultColWidth="9.1640625" defaultRowHeight="18" x14ac:dyDescent="0.2"/>
  <cols>
    <col min="1" max="1" width="13" style="55" customWidth="1"/>
    <col min="2" max="2" width="119.83203125" style="55" customWidth="1"/>
    <col min="3" max="3" width="9.1640625" style="183"/>
    <col min="4" max="4" width="10" style="183" bestFit="1" customWidth="1"/>
    <col min="5" max="16384" width="9.1640625" style="183"/>
  </cols>
  <sheetData>
    <row r="1" spans="1:15" x14ac:dyDescent="0.2">
      <c r="A1" s="183" t="s">
        <v>188</v>
      </c>
    </row>
    <row r="2" spans="1:15" x14ac:dyDescent="0.2">
      <c r="A2" s="183" t="s">
        <v>190</v>
      </c>
    </row>
    <row r="3" spans="1:15" x14ac:dyDescent="0.2">
      <c r="A3" s="183" t="s">
        <v>118</v>
      </c>
      <c r="D3" s="184"/>
      <c r="E3" s="184"/>
      <c r="F3" s="184"/>
      <c r="G3" s="184"/>
      <c r="H3" s="184"/>
      <c r="I3" s="184"/>
      <c r="J3" s="184"/>
      <c r="K3" s="184"/>
      <c r="L3" s="184"/>
      <c r="M3" s="184"/>
      <c r="N3" s="184"/>
      <c r="O3" s="184"/>
    </row>
    <row r="4" spans="1:15" x14ac:dyDescent="0.2">
      <c r="B4" s="186"/>
      <c r="D4" s="185"/>
      <c r="E4" s="185"/>
      <c r="F4" s="185"/>
      <c r="G4" s="185"/>
      <c r="H4" s="185"/>
      <c r="I4" s="185"/>
      <c r="J4" s="185"/>
      <c r="K4" s="185"/>
      <c r="L4" s="185"/>
      <c r="M4" s="185"/>
      <c r="N4" s="185"/>
      <c r="O4" s="185"/>
    </row>
    <row r="5" spans="1:15" x14ac:dyDescent="0.2">
      <c r="A5" s="257" t="s">
        <v>174</v>
      </c>
      <c r="B5" s="186"/>
      <c r="D5" s="185"/>
      <c r="E5" s="185"/>
      <c r="F5" s="185"/>
      <c r="G5" s="185"/>
      <c r="H5" s="185"/>
      <c r="I5" s="185"/>
      <c r="J5" s="185"/>
      <c r="K5" s="185"/>
      <c r="L5" s="185"/>
      <c r="M5" s="185"/>
      <c r="N5" s="185"/>
      <c r="O5" s="185"/>
    </row>
    <row r="6" spans="1:15" x14ac:dyDescent="0.2">
      <c r="A6" s="55" t="s">
        <v>39</v>
      </c>
      <c r="B6" s="186" t="s">
        <v>123</v>
      </c>
      <c r="D6" s="185"/>
      <c r="E6" s="185"/>
      <c r="F6" s="185"/>
      <c r="G6" s="185"/>
      <c r="H6" s="185"/>
      <c r="I6" s="185"/>
      <c r="J6" s="185"/>
      <c r="K6" s="185"/>
      <c r="L6" s="185"/>
      <c r="M6" s="185"/>
      <c r="N6" s="185"/>
      <c r="O6" s="185"/>
    </row>
    <row r="7" spans="1:15" x14ac:dyDescent="0.2">
      <c r="A7" s="55" t="s">
        <v>38</v>
      </c>
      <c r="B7" s="186" t="s">
        <v>125</v>
      </c>
      <c r="D7" s="185"/>
      <c r="E7" s="185"/>
      <c r="F7" s="185"/>
      <c r="G7" s="185"/>
      <c r="H7" s="185"/>
      <c r="I7" s="185"/>
      <c r="J7" s="185"/>
      <c r="K7" s="185"/>
      <c r="L7" s="185"/>
      <c r="M7" s="185"/>
      <c r="N7" s="185"/>
      <c r="O7" s="185"/>
    </row>
    <row r="8" spans="1:15" x14ac:dyDescent="0.2">
      <c r="A8" s="55" t="s">
        <v>71</v>
      </c>
      <c r="B8" s="186" t="s">
        <v>129</v>
      </c>
      <c r="D8" s="185"/>
      <c r="E8" s="185"/>
      <c r="F8" s="185"/>
      <c r="G8" s="185"/>
      <c r="H8" s="185"/>
      <c r="I8" s="185"/>
      <c r="J8" s="185"/>
      <c r="K8" s="185"/>
      <c r="L8" s="185"/>
      <c r="M8" s="185"/>
      <c r="N8" s="185"/>
      <c r="O8" s="185"/>
    </row>
    <row r="9" spans="1:15" x14ac:dyDescent="0.2">
      <c r="A9" s="55" t="s">
        <v>80</v>
      </c>
      <c r="B9" s="186" t="s">
        <v>126</v>
      </c>
      <c r="D9" s="185"/>
      <c r="E9" s="185"/>
      <c r="F9" s="185"/>
      <c r="G9" s="185"/>
      <c r="H9" s="185"/>
      <c r="I9" s="185"/>
      <c r="J9" s="185"/>
      <c r="K9" s="185"/>
      <c r="L9" s="185"/>
      <c r="M9" s="185"/>
      <c r="N9" s="185"/>
      <c r="O9" s="185"/>
    </row>
    <row r="10" spans="1:15" x14ac:dyDescent="0.2">
      <c r="A10" s="55" t="s">
        <v>82</v>
      </c>
      <c r="B10" s="186" t="s">
        <v>155</v>
      </c>
      <c r="D10" s="185"/>
      <c r="E10" s="185"/>
      <c r="F10" s="185"/>
      <c r="G10" s="185"/>
      <c r="H10" s="185"/>
      <c r="I10" s="185"/>
      <c r="J10" s="185"/>
      <c r="K10" s="185"/>
      <c r="L10" s="185"/>
      <c r="M10" s="185"/>
      <c r="N10" s="185"/>
      <c r="O10" s="185"/>
    </row>
    <row r="11" spans="1:15" x14ac:dyDescent="0.2">
      <c r="A11" s="55" t="s">
        <v>84</v>
      </c>
      <c r="B11" s="186" t="s">
        <v>124</v>
      </c>
      <c r="D11" s="185"/>
      <c r="E11" s="185"/>
      <c r="F11" s="185"/>
      <c r="G11" s="185"/>
      <c r="H11" s="185"/>
      <c r="I11" s="185"/>
      <c r="J11" s="185"/>
      <c r="K11" s="185"/>
      <c r="L11" s="185"/>
      <c r="M11" s="185"/>
      <c r="N11" s="185"/>
      <c r="O11" s="185"/>
    </row>
    <row r="12" spans="1:15" x14ac:dyDescent="0.2">
      <c r="A12" s="55" t="s">
        <v>85</v>
      </c>
      <c r="B12" s="186" t="s">
        <v>127</v>
      </c>
      <c r="D12" s="185"/>
      <c r="E12" s="185"/>
      <c r="F12" s="185"/>
      <c r="G12" s="185"/>
      <c r="H12" s="185"/>
      <c r="I12" s="185"/>
      <c r="J12" s="185"/>
      <c r="K12" s="185"/>
      <c r="L12" s="185"/>
      <c r="M12" s="185"/>
      <c r="N12" s="185"/>
      <c r="O12" s="185"/>
    </row>
    <row r="13" spans="1:15" x14ac:dyDescent="0.2">
      <c r="B13" s="186"/>
      <c r="D13" s="185"/>
      <c r="E13" s="185"/>
      <c r="F13" s="185"/>
      <c r="G13" s="185"/>
      <c r="H13" s="185"/>
      <c r="I13" s="185"/>
      <c r="J13" s="185"/>
      <c r="K13" s="185"/>
      <c r="L13" s="185"/>
      <c r="M13" s="185"/>
      <c r="N13" s="185"/>
      <c r="O13" s="185"/>
    </row>
    <row r="14" spans="1:15" x14ac:dyDescent="0.2">
      <c r="A14" s="257" t="s">
        <v>175</v>
      </c>
      <c r="B14" s="186"/>
      <c r="D14" s="185"/>
      <c r="E14" s="185"/>
      <c r="F14" s="185"/>
      <c r="G14" s="185"/>
      <c r="H14" s="185"/>
      <c r="I14" s="185"/>
      <c r="J14" s="185"/>
      <c r="K14" s="185"/>
      <c r="L14" s="185"/>
      <c r="M14" s="185"/>
      <c r="N14" s="185"/>
      <c r="O14" s="185"/>
    </row>
    <row r="15" spans="1:15" x14ac:dyDescent="0.2">
      <c r="A15" s="55" t="s">
        <v>91</v>
      </c>
      <c r="B15" s="186" t="s">
        <v>119</v>
      </c>
      <c r="D15" s="185"/>
      <c r="E15" s="185"/>
      <c r="F15" s="185"/>
      <c r="G15" s="185"/>
      <c r="H15" s="185"/>
      <c r="I15" s="185"/>
      <c r="J15" s="185"/>
      <c r="K15" s="185"/>
      <c r="L15" s="185"/>
      <c r="M15" s="185"/>
      <c r="N15" s="185"/>
      <c r="O15" s="185"/>
    </row>
    <row r="16" spans="1:15" x14ac:dyDescent="0.2">
      <c r="A16" s="55" t="s">
        <v>102</v>
      </c>
      <c r="B16" s="186" t="s">
        <v>143</v>
      </c>
      <c r="D16" s="185"/>
      <c r="E16" s="185"/>
      <c r="F16" s="185"/>
      <c r="G16" s="185"/>
      <c r="H16" s="185"/>
      <c r="I16" s="185"/>
      <c r="J16" s="185"/>
      <c r="K16" s="185"/>
      <c r="L16" s="185"/>
      <c r="M16" s="185"/>
      <c r="N16" s="185"/>
      <c r="O16" s="185"/>
    </row>
    <row r="17" spans="1:15" x14ac:dyDescent="0.2">
      <c r="A17" s="55" t="s">
        <v>103</v>
      </c>
      <c r="B17" s="186" t="s">
        <v>120</v>
      </c>
      <c r="D17" s="185"/>
      <c r="E17" s="185"/>
      <c r="F17" s="185"/>
      <c r="G17" s="185"/>
      <c r="H17" s="185"/>
      <c r="I17" s="185"/>
      <c r="J17" s="185"/>
      <c r="K17" s="185"/>
      <c r="L17" s="185"/>
      <c r="M17" s="185"/>
      <c r="N17" s="185"/>
      <c r="O17" s="185"/>
    </row>
    <row r="18" spans="1:15" x14ac:dyDescent="0.2">
      <c r="A18" s="55" t="s">
        <v>105</v>
      </c>
      <c r="B18" s="186" t="s">
        <v>128</v>
      </c>
      <c r="D18" s="185"/>
      <c r="E18" s="185"/>
      <c r="F18" s="185"/>
      <c r="G18" s="185"/>
      <c r="H18" s="185"/>
      <c r="I18" s="185"/>
      <c r="J18" s="185"/>
      <c r="K18" s="185"/>
      <c r="L18" s="185"/>
      <c r="M18" s="185"/>
      <c r="N18" s="185"/>
      <c r="O18" s="185"/>
    </row>
    <row r="19" spans="1:15" x14ac:dyDescent="0.2">
      <c r="A19" s="55" t="s">
        <v>117</v>
      </c>
      <c r="B19" s="186" t="s">
        <v>121</v>
      </c>
      <c r="D19" s="182"/>
      <c r="E19" s="182"/>
      <c r="F19" s="182"/>
      <c r="G19" s="182"/>
      <c r="H19" s="182"/>
      <c r="I19" s="182"/>
      <c r="J19" s="182"/>
      <c r="K19" s="182"/>
      <c r="L19" s="182"/>
      <c r="M19" s="182"/>
      <c r="N19" s="182"/>
      <c r="O19" s="182"/>
    </row>
    <row r="20" spans="1:15" x14ac:dyDescent="0.2">
      <c r="A20" s="55" t="s">
        <v>130</v>
      </c>
      <c r="B20" s="186" t="s">
        <v>122</v>
      </c>
      <c r="D20" s="185"/>
      <c r="E20" s="185"/>
      <c r="F20" s="185"/>
      <c r="G20" s="185"/>
      <c r="H20" s="185"/>
      <c r="I20" s="185"/>
      <c r="J20" s="185"/>
      <c r="K20" s="185"/>
      <c r="L20" s="185"/>
      <c r="M20" s="185"/>
      <c r="N20" s="185"/>
      <c r="O20" s="185"/>
    </row>
    <row r="21" spans="1:15" x14ac:dyDescent="0.2">
      <c r="A21" s="55" t="s">
        <v>131</v>
      </c>
      <c r="B21" s="186" t="s">
        <v>182</v>
      </c>
      <c r="D21" s="185"/>
      <c r="E21" s="185"/>
      <c r="F21" s="185"/>
      <c r="G21" s="185"/>
      <c r="H21" s="185"/>
      <c r="I21" s="185"/>
      <c r="J21" s="185"/>
      <c r="K21" s="185"/>
      <c r="L21" s="185"/>
      <c r="M21" s="185"/>
      <c r="N21" s="185"/>
      <c r="O21" s="185"/>
    </row>
    <row r="22" spans="1:15" x14ac:dyDescent="0.2">
      <c r="A22" s="55" t="s">
        <v>132</v>
      </c>
      <c r="B22" s="186" t="s">
        <v>184</v>
      </c>
      <c r="D22" s="185"/>
      <c r="E22" s="185"/>
      <c r="F22" s="185"/>
      <c r="G22" s="185"/>
      <c r="H22" s="185"/>
      <c r="I22" s="185"/>
      <c r="J22" s="185"/>
      <c r="K22" s="185"/>
      <c r="L22" s="185"/>
      <c r="M22" s="185"/>
      <c r="N22" s="185"/>
      <c r="O22" s="185"/>
    </row>
    <row r="23" spans="1:15" x14ac:dyDescent="0.2">
      <c r="B23" s="186" t="s">
        <v>156</v>
      </c>
      <c r="D23" s="185"/>
      <c r="E23" s="185"/>
      <c r="F23" s="185"/>
      <c r="G23" s="185"/>
      <c r="H23" s="185"/>
      <c r="I23" s="185"/>
      <c r="J23" s="185"/>
      <c r="K23" s="185"/>
      <c r="L23" s="185"/>
      <c r="M23" s="185"/>
      <c r="N23" s="185"/>
      <c r="O23" s="185"/>
    </row>
    <row r="24" spans="1:15" x14ac:dyDescent="0.2">
      <c r="A24" s="55" t="s">
        <v>134</v>
      </c>
      <c r="B24" s="186" t="s">
        <v>183</v>
      </c>
      <c r="D24" s="182"/>
      <c r="E24" s="182"/>
      <c r="F24" s="182"/>
      <c r="G24" s="182"/>
      <c r="H24" s="182"/>
      <c r="I24" s="182"/>
      <c r="J24" s="182"/>
      <c r="K24" s="182"/>
      <c r="L24" s="185"/>
      <c r="M24" s="185"/>
      <c r="N24" s="185"/>
      <c r="O24" s="185"/>
    </row>
    <row r="25" spans="1:15" x14ac:dyDescent="0.2">
      <c r="A25" s="55" t="s">
        <v>137</v>
      </c>
      <c r="B25" s="186" t="s">
        <v>185</v>
      </c>
      <c r="D25" s="182"/>
      <c r="E25" s="182"/>
      <c r="F25" s="182"/>
      <c r="G25" s="182"/>
      <c r="H25" s="182"/>
      <c r="I25" s="182"/>
      <c r="J25" s="182"/>
      <c r="K25" s="182"/>
      <c r="L25" s="185"/>
      <c r="M25" s="185"/>
      <c r="N25" s="185"/>
      <c r="O25" s="185"/>
    </row>
    <row r="26" spans="1:15" x14ac:dyDescent="0.2">
      <c r="B26" s="186" t="s">
        <v>186</v>
      </c>
      <c r="D26" s="182"/>
      <c r="E26" s="182"/>
      <c r="F26" s="182"/>
      <c r="G26" s="182"/>
      <c r="H26" s="182"/>
      <c r="I26" s="182"/>
      <c r="J26" s="182"/>
      <c r="K26" s="182"/>
      <c r="L26" s="185"/>
      <c r="M26" s="185"/>
      <c r="N26" s="185"/>
      <c r="O26" s="185"/>
    </row>
    <row r="27" spans="1:15" x14ac:dyDescent="0.2">
      <c r="B27" s="186"/>
      <c r="D27" s="182"/>
      <c r="E27" s="182"/>
      <c r="F27" s="182"/>
      <c r="G27" s="182"/>
      <c r="H27" s="182"/>
      <c r="I27" s="182"/>
      <c r="J27" s="182"/>
      <c r="K27" s="182"/>
      <c r="L27" s="185"/>
      <c r="M27" s="185"/>
      <c r="N27" s="185"/>
      <c r="O27" s="185"/>
    </row>
    <row r="28" spans="1:15" x14ac:dyDescent="0.2">
      <c r="A28" s="257" t="s">
        <v>177</v>
      </c>
      <c r="B28" s="186"/>
      <c r="D28" s="182"/>
      <c r="E28" s="182"/>
      <c r="F28" s="182"/>
      <c r="G28" s="182"/>
      <c r="H28" s="182"/>
      <c r="I28" s="182"/>
      <c r="J28" s="182"/>
      <c r="K28" s="182"/>
      <c r="L28" s="185"/>
      <c r="M28" s="185"/>
      <c r="N28" s="185"/>
      <c r="O28" s="185"/>
    </row>
    <row r="29" spans="1:15" x14ac:dyDescent="0.2">
      <c r="A29" s="55" t="s">
        <v>148</v>
      </c>
      <c r="B29" s="186" t="s">
        <v>181</v>
      </c>
      <c r="D29" s="185"/>
      <c r="E29" s="185"/>
      <c r="F29" s="185"/>
      <c r="G29" s="185"/>
      <c r="H29" s="185"/>
      <c r="I29" s="185"/>
      <c r="J29" s="185"/>
      <c r="K29" s="185"/>
      <c r="L29" s="185"/>
      <c r="M29" s="185"/>
      <c r="N29" s="185"/>
      <c r="O29" s="185"/>
    </row>
    <row r="30" spans="1:15" x14ac:dyDescent="0.2">
      <c r="A30" s="55" t="s">
        <v>166</v>
      </c>
      <c r="B30" s="186" t="s">
        <v>187</v>
      </c>
      <c r="D30" s="185"/>
      <c r="E30" s="185"/>
      <c r="F30" s="185"/>
      <c r="G30" s="185"/>
      <c r="H30" s="185"/>
      <c r="I30" s="185"/>
      <c r="J30" s="185"/>
      <c r="K30" s="185"/>
      <c r="L30" s="185"/>
      <c r="M30" s="185"/>
      <c r="N30" s="185"/>
      <c r="O30" s="185"/>
    </row>
    <row r="31" spans="1:15" x14ac:dyDescent="0.2">
      <c r="A31" s="55" t="s">
        <v>167</v>
      </c>
      <c r="B31" s="186" t="s">
        <v>178</v>
      </c>
      <c r="D31" s="185"/>
      <c r="E31" s="185"/>
      <c r="F31" s="185"/>
      <c r="G31" s="185"/>
      <c r="H31" s="185"/>
      <c r="I31" s="185"/>
      <c r="J31" s="185"/>
      <c r="K31" s="185"/>
      <c r="L31" s="185"/>
      <c r="M31" s="185"/>
      <c r="N31" s="185"/>
      <c r="O31" s="185"/>
    </row>
    <row r="32" spans="1:15" x14ac:dyDescent="0.2">
      <c r="A32" s="55" t="s">
        <v>169</v>
      </c>
      <c r="B32" s="186" t="s">
        <v>179</v>
      </c>
      <c r="D32" s="185"/>
      <c r="E32" s="185"/>
      <c r="F32" s="185"/>
      <c r="G32" s="185"/>
      <c r="H32" s="185"/>
      <c r="I32" s="185"/>
      <c r="J32" s="185"/>
      <c r="K32" s="185"/>
      <c r="L32" s="185"/>
      <c r="M32" s="185"/>
      <c r="N32" s="185"/>
      <c r="O32" s="185"/>
    </row>
    <row r="33" spans="1:15" x14ac:dyDescent="0.2">
      <c r="B33" s="186"/>
      <c r="D33" s="185"/>
      <c r="E33" s="185"/>
      <c r="F33" s="185"/>
      <c r="G33" s="185"/>
      <c r="H33" s="185"/>
      <c r="I33" s="185"/>
      <c r="J33" s="185"/>
      <c r="K33" s="185"/>
      <c r="L33" s="185"/>
      <c r="M33" s="185"/>
      <c r="N33" s="185"/>
      <c r="O33" s="185"/>
    </row>
    <row r="34" spans="1:15" x14ac:dyDescent="0.2">
      <c r="A34" s="257" t="s">
        <v>189</v>
      </c>
    </row>
  </sheetData>
  <pageMargins left="0.7" right="0.7" top="0.75" bottom="0.75" header="0.3" footer="0.3"/>
  <pageSetup scale="80"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H41"/>
  <sheetViews>
    <sheetView showGridLines="0" workbookViewId="0">
      <selection sqref="A1:H1"/>
    </sheetView>
  </sheetViews>
  <sheetFormatPr baseColWidth="10" defaultColWidth="9.1640625" defaultRowHeight="15" x14ac:dyDescent="0.2"/>
  <cols>
    <col min="1" max="1" width="28.6640625" style="1" customWidth="1"/>
    <col min="2" max="2" width="11.83203125" style="5" customWidth="1"/>
    <col min="3" max="3" width="11" style="5" customWidth="1"/>
    <col min="4" max="4" width="2.5" style="5" customWidth="1"/>
    <col min="5" max="5" width="14.6640625" style="5" customWidth="1"/>
    <col min="6" max="6" width="11" style="5" customWidth="1"/>
    <col min="7" max="7" width="2.83203125" style="1" customWidth="1"/>
    <col min="8" max="8" width="14.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ht="18" x14ac:dyDescent="0.2">
      <c r="A3" s="263"/>
      <c r="B3" s="263"/>
      <c r="C3" s="263"/>
      <c r="D3" s="263"/>
      <c r="E3" s="263"/>
      <c r="F3" s="263"/>
      <c r="G3" s="263"/>
      <c r="H3" s="263"/>
    </row>
    <row r="4" spans="1:8" ht="18" x14ac:dyDescent="0.2">
      <c r="A4" s="295" t="s">
        <v>102</v>
      </c>
      <c r="B4" s="295"/>
      <c r="C4" s="295"/>
      <c r="D4" s="295"/>
      <c r="E4" s="295"/>
      <c r="F4" s="295"/>
      <c r="G4" s="295"/>
      <c r="H4" s="295"/>
    </row>
    <row r="5" spans="1:8" ht="18" x14ac:dyDescent="0.2">
      <c r="A5" s="295" t="s">
        <v>112</v>
      </c>
      <c r="B5" s="295"/>
      <c r="C5" s="295"/>
      <c r="D5" s="295"/>
      <c r="E5" s="295"/>
      <c r="F5" s="295"/>
      <c r="G5" s="295"/>
      <c r="H5" s="295"/>
    </row>
    <row r="6" spans="1:8" ht="18" x14ac:dyDescent="0.2">
      <c r="A6" s="289" t="s">
        <v>152</v>
      </c>
      <c r="B6" s="289"/>
      <c r="C6" s="289"/>
      <c r="D6" s="289"/>
      <c r="E6" s="289"/>
      <c r="F6" s="289"/>
      <c r="G6" s="289"/>
      <c r="H6" s="289"/>
    </row>
    <row r="7" spans="1:8" ht="16" x14ac:dyDescent="0.2">
      <c r="A7" s="296"/>
      <c r="B7" s="296"/>
      <c r="C7" s="296"/>
      <c r="D7" s="296"/>
      <c r="E7" s="296"/>
      <c r="F7" s="296"/>
      <c r="G7" s="296"/>
      <c r="H7" s="296"/>
    </row>
    <row r="8" spans="1:8" ht="31.5" customHeight="1" x14ac:dyDescent="0.2">
      <c r="A8" s="13"/>
      <c r="B8" s="18"/>
      <c r="C8" s="206" t="s">
        <v>138</v>
      </c>
      <c r="D8" s="77"/>
      <c r="E8" s="201" t="s">
        <v>10</v>
      </c>
      <c r="F8" s="206" t="s">
        <v>138</v>
      </c>
      <c r="G8" s="14"/>
      <c r="H8" s="303" t="s">
        <v>149</v>
      </c>
    </row>
    <row r="9" spans="1:8" ht="15.75" customHeight="1" x14ac:dyDescent="0.2">
      <c r="A9" s="81" t="s">
        <v>154</v>
      </c>
      <c r="B9" s="6" t="s">
        <v>63</v>
      </c>
      <c r="C9" s="191" t="s">
        <v>99</v>
      </c>
      <c r="D9" s="76"/>
      <c r="E9" s="202" t="s">
        <v>65</v>
      </c>
      <c r="F9" s="191" t="s">
        <v>99</v>
      </c>
      <c r="G9" s="16"/>
      <c r="H9" s="304"/>
    </row>
    <row r="10" spans="1:8" ht="14.25" customHeight="1" x14ac:dyDescent="0.2">
      <c r="A10" s="17"/>
      <c r="B10" s="29"/>
      <c r="C10" s="30"/>
      <c r="D10" s="31"/>
      <c r="E10" s="32"/>
      <c r="F10" s="30"/>
      <c r="G10" s="33"/>
      <c r="H10" s="34"/>
    </row>
    <row r="11" spans="1:8" ht="20" customHeight="1" x14ac:dyDescent="0.2">
      <c r="A11" s="28" t="s">
        <v>176</v>
      </c>
      <c r="B11" s="29">
        <v>209</v>
      </c>
      <c r="C11" s="30">
        <f t="shared" ref="C11:C25" si="0">(B11/$B$32)*100</f>
        <v>2.7125243348475014</v>
      </c>
      <c r="D11" s="31" t="s">
        <v>11</v>
      </c>
      <c r="E11" s="32">
        <v>956693</v>
      </c>
      <c r="F11" s="30">
        <f t="shared" ref="F11:F25" si="1">(E11/$E$32)*100</f>
        <v>0.22385082290441249</v>
      </c>
      <c r="G11" s="33" t="s">
        <v>11</v>
      </c>
      <c r="H11" s="34">
        <v>4362.1499999999996</v>
      </c>
    </row>
    <row r="12" spans="1:8" s="19" customFormat="1" ht="20" customHeight="1" x14ac:dyDescent="0.2">
      <c r="A12" s="28" t="s">
        <v>44</v>
      </c>
      <c r="B12" s="29">
        <v>350</v>
      </c>
      <c r="C12" s="30">
        <f t="shared" si="0"/>
        <v>4.5425048669695007</v>
      </c>
      <c r="D12" s="31"/>
      <c r="E12" s="35">
        <v>541112</v>
      </c>
      <c r="F12" s="30">
        <f t="shared" si="1"/>
        <v>0.1266115321042931</v>
      </c>
      <c r="G12" s="33"/>
      <c r="H12" s="36">
        <v>0</v>
      </c>
    </row>
    <row r="13" spans="1:8" s="19" customFormat="1" ht="20" customHeight="1" x14ac:dyDescent="0.2">
      <c r="A13" s="28" t="s">
        <v>45</v>
      </c>
      <c r="B13" s="29">
        <v>344</v>
      </c>
      <c r="C13" s="30">
        <f t="shared" si="0"/>
        <v>4.4646333549643096</v>
      </c>
      <c r="D13" s="31"/>
      <c r="E13" s="35">
        <v>1303489</v>
      </c>
      <c r="F13" s="30">
        <f t="shared" si="1"/>
        <v>0.30499552656583645</v>
      </c>
      <c r="G13" s="33"/>
      <c r="H13" s="36">
        <v>509.9</v>
      </c>
    </row>
    <row r="14" spans="1:8" s="19" customFormat="1" ht="20" customHeight="1" x14ac:dyDescent="0.2">
      <c r="A14" s="28" t="s">
        <v>46</v>
      </c>
      <c r="B14" s="29">
        <v>701</v>
      </c>
      <c r="C14" s="30">
        <f t="shared" si="0"/>
        <v>9.097988319273199</v>
      </c>
      <c r="D14" s="31"/>
      <c r="E14" s="35">
        <v>3839454</v>
      </c>
      <c r="F14" s="30">
        <f t="shared" si="1"/>
        <v>0.89837067628135492</v>
      </c>
      <c r="G14" s="33"/>
      <c r="H14" s="36">
        <v>508.01</v>
      </c>
    </row>
    <row r="15" spans="1:8" s="66" customFormat="1" ht="20" customHeight="1" x14ac:dyDescent="0.2">
      <c r="A15" s="28" t="s">
        <v>47</v>
      </c>
      <c r="B15" s="29">
        <v>592</v>
      </c>
      <c r="C15" s="30">
        <f t="shared" si="0"/>
        <v>7.6833225178455544</v>
      </c>
      <c r="D15" s="31"/>
      <c r="E15" s="50">
        <v>3964931</v>
      </c>
      <c r="F15" s="30">
        <f t="shared" si="1"/>
        <v>0.92773028245133515</v>
      </c>
      <c r="G15" s="51"/>
      <c r="H15" s="52">
        <v>2773.63</v>
      </c>
    </row>
    <row r="16" spans="1:8" s="19" customFormat="1" ht="20" customHeight="1" x14ac:dyDescent="0.2">
      <c r="A16" s="28" t="s">
        <v>48</v>
      </c>
      <c r="B16" s="29">
        <v>505</v>
      </c>
      <c r="C16" s="30">
        <f t="shared" si="0"/>
        <v>6.5541855937702787</v>
      </c>
      <c r="D16" s="31"/>
      <c r="E16" s="35">
        <v>4420678</v>
      </c>
      <c r="F16" s="30">
        <f t="shared" si="1"/>
        <v>1.0343677732516412</v>
      </c>
      <c r="G16" s="33"/>
      <c r="H16" s="36">
        <v>12182.72</v>
      </c>
    </row>
    <row r="17" spans="1:8" s="19" customFormat="1" ht="20" customHeight="1" x14ac:dyDescent="0.2">
      <c r="A17" s="28" t="s">
        <v>49</v>
      </c>
      <c r="B17" s="29">
        <v>472</v>
      </c>
      <c r="C17" s="30">
        <f t="shared" si="0"/>
        <v>6.125892277741726</v>
      </c>
      <c r="D17" s="31"/>
      <c r="E17" s="35">
        <v>4955688</v>
      </c>
      <c r="F17" s="30">
        <f t="shared" si="1"/>
        <v>1.159551535192086</v>
      </c>
      <c r="G17" s="33"/>
      <c r="H17" s="36">
        <v>17650.84</v>
      </c>
    </row>
    <row r="18" spans="1:8" s="19" customFormat="1" ht="20" customHeight="1" x14ac:dyDescent="0.2">
      <c r="A18" s="28" t="s">
        <v>50</v>
      </c>
      <c r="B18" s="29">
        <v>384</v>
      </c>
      <c r="C18" s="30">
        <f t="shared" si="0"/>
        <v>4.9837767683322518</v>
      </c>
      <c r="D18" s="31"/>
      <c r="E18" s="35">
        <v>6193093</v>
      </c>
      <c r="F18" s="30">
        <f t="shared" si="1"/>
        <v>1.4490844653128609</v>
      </c>
      <c r="G18" s="33"/>
      <c r="H18" s="36">
        <v>19746.62</v>
      </c>
    </row>
    <row r="19" spans="1:8" s="19" customFormat="1" ht="20" customHeight="1" x14ac:dyDescent="0.2">
      <c r="A19" s="28" t="s">
        <v>51</v>
      </c>
      <c r="B19" s="29">
        <v>275</v>
      </c>
      <c r="C19" s="30">
        <f t="shared" si="0"/>
        <v>3.5691109669046073</v>
      </c>
      <c r="D19" s="31"/>
      <c r="E19" s="35">
        <v>6150106</v>
      </c>
      <c r="F19" s="30">
        <f t="shared" si="1"/>
        <v>1.4390261965430549</v>
      </c>
      <c r="G19" s="33"/>
      <c r="H19" s="36">
        <v>22322.47</v>
      </c>
    </row>
    <row r="20" spans="1:8" s="19" customFormat="1" ht="20" customHeight="1" x14ac:dyDescent="0.2">
      <c r="A20" s="28" t="s">
        <v>60</v>
      </c>
      <c r="B20" s="29">
        <v>583</v>
      </c>
      <c r="C20" s="30">
        <f t="shared" si="0"/>
        <v>7.5665152498377672</v>
      </c>
      <c r="D20" s="31"/>
      <c r="E20" s="35">
        <v>14720545</v>
      </c>
      <c r="F20" s="30">
        <f t="shared" si="1"/>
        <v>3.4443715087822686</v>
      </c>
      <c r="G20" s="33"/>
      <c r="H20" s="36">
        <v>25176.76</v>
      </c>
    </row>
    <row r="21" spans="1:8" s="19" customFormat="1" ht="20" customHeight="1" x14ac:dyDescent="0.2">
      <c r="A21" s="28" t="s">
        <v>52</v>
      </c>
      <c r="B21" s="29">
        <v>421</v>
      </c>
      <c r="C21" s="30">
        <f t="shared" si="0"/>
        <v>5.4639844256975989</v>
      </c>
      <c r="D21" s="31"/>
      <c r="E21" s="35">
        <v>12273702</v>
      </c>
      <c r="F21" s="30">
        <f t="shared" si="1"/>
        <v>2.8718494781330413</v>
      </c>
      <c r="G21" s="33"/>
      <c r="H21" s="36">
        <v>29048.06</v>
      </c>
    </row>
    <row r="22" spans="1:8" s="19" customFormat="1" ht="20" customHeight="1" x14ac:dyDescent="0.2">
      <c r="A22" s="28" t="s">
        <v>53</v>
      </c>
      <c r="B22" s="29">
        <v>330</v>
      </c>
      <c r="C22" s="30">
        <f t="shared" si="0"/>
        <v>4.2829331602855287</v>
      </c>
      <c r="D22" s="31"/>
      <c r="E22" s="35">
        <v>10903917</v>
      </c>
      <c r="F22" s="30">
        <f t="shared" si="1"/>
        <v>2.5513417505212361</v>
      </c>
      <c r="G22" s="33"/>
      <c r="H22" s="36">
        <v>32924.870000000003</v>
      </c>
    </row>
    <row r="23" spans="1:8" s="19" customFormat="1" ht="20" customHeight="1" x14ac:dyDescent="0.2">
      <c r="A23" s="28" t="s">
        <v>54</v>
      </c>
      <c r="B23" s="29">
        <v>278</v>
      </c>
      <c r="C23" s="30">
        <f t="shared" si="0"/>
        <v>3.6080467229072029</v>
      </c>
      <c r="D23" s="31"/>
      <c r="E23" s="35">
        <v>10274543</v>
      </c>
      <c r="F23" s="30">
        <f t="shared" si="1"/>
        <v>2.4040783255618798</v>
      </c>
      <c r="G23" s="33"/>
      <c r="H23" s="36">
        <v>36956.949999999997</v>
      </c>
    </row>
    <row r="24" spans="1:8" s="19" customFormat="1" ht="20" customHeight="1" x14ac:dyDescent="0.2">
      <c r="A24" s="28" t="s">
        <v>68</v>
      </c>
      <c r="B24" s="29">
        <v>801</v>
      </c>
      <c r="C24" s="30">
        <f t="shared" si="0"/>
        <v>10.395846852693056</v>
      </c>
      <c r="D24" s="31"/>
      <c r="E24" s="35">
        <v>38146433</v>
      </c>
      <c r="F24" s="30">
        <f t="shared" si="1"/>
        <v>8.9256537028263381</v>
      </c>
      <c r="G24" s="33"/>
      <c r="H24" s="36">
        <v>47075.81</v>
      </c>
    </row>
    <row r="25" spans="1:8" s="19" customFormat="1" ht="20" customHeight="1" x14ac:dyDescent="0.2">
      <c r="A25" s="28" t="s">
        <v>69</v>
      </c>
      <c r="B25" s="29">
        <v>387</v>
      </c>
      <c r="C25" s="30">
        <f t="shared" si="0"/>
        <v>5.0227125243348478</v>
      </c>
      <c r="D25" s="31"/>
      <c r="E25" s="35">
        <v>26051188</v>
      </c>
      <c r="F25" s="30">
        <f t="shared" si="1"/>
        <v>6.0955603014107513</v>
      </c>
      <c r="G25" s="33"/>
      <c r="H25" s="36">
        <v>66679.14</v>
      </c>
    </row>
    <row r="26" spans="1:8" s="19" customFormat="1" ht="20" customHeight="1" x14ac:dyDescent="0.2">
      <c r="A26" s="28" t="s">
        <v>55</v>
      </c>
      <c r="B26" s="29">
        <v>416</v>
      </c>
      <c r="C26" s="30">
        <f>(B26/$B$32)*100</f>
        <v>5.3990914990266061</v>
      </c>
      <c r="D26" s="31"/>
      <c r="E26" s="35">
        <v>39588759</v>
      </c>
      <c r="F26" s="30">
        <f>(E26/$E$32)*100</f>
        <v>9.2631348613551747</v>
      </c>
      <c r="G26" s="33"/>
      <c r="H26" s="36">
        <v>94133.29</v>
      </c>
    </row>
    <row r="27" spans="1:8" s="19" customFormat="1" ht="20" customHeight="1" x14ac:dyDescent="0.2">
      <c r="A27" s="28" t="s">
        <v>56</v>
      </c>
      <c r="B27" s="29">
        <v>206</v>
      </c>
      <c r="C27" s="30">
        <f>(B27/$B$32)*100</f>
        <v>2.6735885788449059</v>
      </c>
      <c r="D27" s="31"/>
      <c r="E27" s="35">
        <v>27623530</v>
      </c>
      <c r="F27" s="30">
        <f>(E27/$E$32)*100</f>
        <v>6.4634631193337109</v>
      </c>
      <c r="G27" s="33"/>
      <c r="H27" s="36">
        <v>133016.68</v>
      </c>
    </row>
    <row r="28" spans="1:8" s="19" customFormat="1" ht="20" customHeight="1" x14ac:dyDescent="0.2">
      <c r="A28" s="28" t="s">
        <v>57</v>
      </c>
      <c r="B28" s="29">
        <v>105</v>
      </c>
      <c r="C28" s="30">
        <f>(B28/$B$32)*100</f>
        <v>1.3627514600908501</v>
      </c>
      <c r="D28" s="31"/>
      <c r="E28" s="35">
        <v>18274164</v>
      </c>
      <c r="F28" s="30">
        <f>(E28/$E$32)*100</f>
        <v>4.2758613779866588</v>
      </c>
      <c r="G28" s="33"/>
      <c r="H28" s="36">
        <v>173483.11</v>
      </c>
    </row>
    <row r="29" spans="1:8" s="19" customFormat="1" ht="20" customHeight="1" x14ac:dyDescent="0.2">
      <c r="A29" s="28" t="s">
        <v>59</v>
      </c>
      <c r="B29" s="29">
        <v>204</v>
      </c>
      <c r="C29" s="30">
        <f>(B29/$B$32)*100</f>
        <v>2.6476314081765087</v>
      </c>
      <c r="D29" s="31"/>
      <c r="E29" s="35">
        <v>54822183</v>
      </c>
      <c r="F29" s="30">
        <f>(E29/$E$32)*100</f>
        <v>12.827511832914315</v>
      </c>
      <c r="G29" s="33"/>
      <c r="H29" s="36">
        <v>255242.48</v>
      </c>
    </row>
    <row r="30" spans="1:8" s="19" customFormat="1" ht="20" customHeight="1" x14ac:dyDescent="0.2">
      <c r="A30" s="28" t="s">
        <v>72</v>
      </c>
      <c r="B30" s="29">
        <v>142</v>
      </c>
      <c r="C30" s="30">
        <f>(B30/$B$32)*100</f>
        <v>1.8429591174561972</v>
      </c>
      <c r="D30" s="31"/>
      <c r="E30" s="35">
        <v>142375503</v>
      </c>
      <c r="F30" s="30">
        <f>(E30/$E$32)*100</f>
        <v>33.31358493056775</v>
      </c>
      <c r="G30" s="33"/>
      <c r="H30" s="36">
        <v>594536.23</v>
      </c>
    </row>
    <row r="31" spans="1:8" s="19" customFormat="1" ht="9.5" customHeight="1" x14ac:dyDescent="0.2">
      <c r="A31" s="28"/>
      <c r="B31" s="29"/>
      <c r="C31" s="31"/>
      <c r="D31" s="31"/>
      <c r="E31" s="80"/>
      <c r="F31" s="31"/>
      <c r="G31" s="33"/>
      <c r="H31" s="87"/>
    </row>
    <row r="32" spans="1:8" ht="20" customHeight="1" x14ac:dyDescent="0.2">
      <c r="A32" s="81" t="s">
        <v>0</v>
      </c>
      <c r="B32" s="82">
        <f>SUM(B11:B30)</f>
        <v>7705</v>
      </c>
      <c r="C32" s="83">
        <f>SUM(C11:C30)</f>
        <v>100.00000000000001</v>
      </c>
      <c r="D32" s="84" t="s">
        <v>11</v>
      </c>
      <c r="E32" s="85">
        <f>SUM(E11:E30)</f>
        <v>427379711</v>
      </c>
      <c r="F32" s="83">
        <f>SUM(F11:F30)</f>
        <v>100</v>
      </c>
      <c r="G32" s="86" t="s">
        <v>11</v>
      </c>
      <c r="H32" s="88">
        <v>23453.53</v>
      </c>
    </row>
    <row r="33" spans="1:8" x14ac:dyDescent="0.2">
      <c r="A33" s="20"/>
      <c r="B33" s="21"/>
      <c r="C33" s="22"/>
      <c r="D33" s="23"/>
      <c r="E33" s="24"/>
      <c r="F33" s="22"/>
      <c r="G33" s="25"/>
    </row>
    <row r="34" spans="1:8" ht="12" customHeight="1" x14ac:dyDescent="0.2">
      <c r="A34" s="276" t="s">
        <v>196</v>
      </c>
      <c r="B34" s="2"/>
      <c r="C34" s="3"/>
      <c r="D34" s="3"/>
      <c r="E34" s="2"/>
      <c r="F34" s="3"/>
    </row>
    <row r="35" spans="1:8" ht="12" customHeight="1" x14ac:dyDescent="0.2">
      <c r="A35" s="78"/>
      <c r="B35" s="2"/>
      <c r="C35" s="3"/>
      <c r="D35" s="3"/>
      <c r="E35" s="2"/>
      <c r="F35" s="3"/>
    </row>
    <row r="36" spans="1:8" ht="12" customHeight="1" x14ac:dyDescent="0.2">
      <c r="A36" s="265"/>
      <c r="B36" s="265"/>
      <c r="C36" s="265"/>
      <c r="D36" s="265"/>
      <c r="E36" s="265"/>
      <c r="F36" s="265"/>
      <c r="G36" s="265"/>
      <c r="H36" s="265"/>
    </row>
    <row r="37" spans="1:8" ht="12" customHeight="1" x14ac:dyDescent="0.2">
      <c r="A37" s="265"/>
      <c r="B37" s="265"/>
      <c r="C37" s="265"/>
      <c r="D37" s="265"/>
      <c r="E37" s="265"/>
      <c r="F37" s="265"/>
      <c r="G37" s="265"/>
      <c r="H37" s="265"/>
    </row>
    <row r="38" spans="1:8" ht="12" customHeight="1" x14ac:dyDescent="0.2">
      <c r="A38" s="265"/>
      <c r="B38" s="265"/>
      <c r="C38" s="265"/>
      <c r="D38" s="265"/>
      <c r="E38" s="265"/>
      <c r="F38" s="265"/>
      <c r="G38" s="265"/>
      <c r="H38" s="265"/>
    </row>
    <row r="39" spans="1:8" ht="12" customHeight="1" x14ac:dyDescent="0.2">
      <c r="A39" s="265"/>
      <c r="B39" s="265"/>
      <c r="C39" s="265"/>
      <c r="D39" s="265"/>
      <c r="E39" s="265"/>
      <c r="F39" s="265"/>
      <c r="G39" s="265"/>
      <c r="H39" s="265"/>
    </row>
    <row r="41" spans="1:8" x14ac:dyDescent="0.2">
      <c r="A41" s="91"/>
    </row>
  </sheetData>
  <mergeCells count="7">
    <mergeCell ref="A6:H6"/>
    <mergeCell ref="A7:H7"/>
    <mergeCell ref="A1:H1"/>
    <mergeCell ref="A2:H2"/>
    <mergeCell ref="H8:H9"/>
    <mergeCell ref="A4:H4"/>
    <mergeCell ref="A5:H5"/>
  </mergeCells>
  <pageMargins left="0.7" right="0.7" top="0.75" bottom="0.75" header="0.3" footer="0.3"/>
  <pageSetup scale="92"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H34"/>
  <sheetViews>
    <sheetView showGridLines="0" topLeftCell="A4" workbookViewId="0">
      <selection activeCell="A4" sqref="A4:H4"/>
    </sheetView>
  </sheetViews>
  <sheetFormatPr baseColWidth="10" defaultColWidth="9.1640625" defaultRowHeight="13" x14ac:dyDescent="0.15"/>
  <cols>
    <col min="1" max="1" width="27" style="170" customWidth="1"/>
    <col min="2" max="2" width="12.6640625" style="144" customWidth="1"/>
    <col min="3" max="3" width="10.5" style="144" customWidth="1"/>
    <col min="4" max="4" width="2.5" style="144" customWidth="1"/>
    <col min="5" max="5" width="15.6640625" style="144" customWidth="1"/>
    <col min="6" max="6" width="8.6640625" style="144" customWidth="1"/>
    <col min="7" max="7" width="2.5" style="144" customWidth="1"/>
    <col min="8" max="8" width="13.5" style="144" customWidth="1"/>
    <col min="9" max="16384" width="9.1640625" style="144"/>
  </cols>
  <sheetData>
    <row r="1" spans="1:8" ht="18" x14ac:dyDescent="0.2">
      <c r="A1" s="289" t="s">
        <v>8</v>
      </c>
      <c r="B1" s="289"/>
      <c r="C1" s="289"/>
      <c r="D1" s="289"/>
      <c r="E1" s="289"/>
      <c r="F1" s="289"/>
      <c r="G1" s="289"/>
      <c r="H1" s="289"/>
    </row>
    <row r="2" spans="1:8" ht="18" x14ac:dyDescent="0.2">
      <c r="A2" s="289" t="s">
        <v>161</v>
      </c>
      <c r="B2" s="289"/>
      <c r="C2" s="289"/>
      <c r="D2" s="289"/>
      <c r="E2" s="289"/>
      <c r="F2" s="289"/>
      <c r="G2" s="289"/>
      <c r="H2" s="289"/>
    </row>
    <row r="3" spans="1:8" ht="15" x14ac:dyDescent="0.2">
      <c r="A3" s="108"/>
      <c r="B3" s="108"/>
      <c r="C3" s="108"/>
      <c r="D3" s="53"/>
      <c r="E3" s="53"/>
    </row>
    <row r="4" spans="1:8" ht="18" x14ac:dyDescent="0.2">
      <c r="A4" s="289" t="s">
        <v>103</v>
      </c>
      <c r="B4" s="289"/>
      <c r="C4" s="289"/>
      <c r="D4" s="289"/>
      <c r="E4" s="289"/>
      <c r="F4" s="289"/>
      <c r="G4" s="289"/>
      <c r="H4" s="289"/>
    </row>
    <row r="5" spans="1:8" ht="18" x14ac:dyDescent="0.2">
      <c r="A5" s="289" t="s">
        <v>112</v>
      </c>
      <c r="B5" s="289"/>
      <c r="C5" s="289"/>
      <c r="D5" s="289"/>
      <c r="E5" s="289"/>
      <c r="F5" s="289"/>
      <c r="G5" s="289"/>
      <c r="H5" s="289"/>
    </row>
    <row r="6" spans="1:8" ht="18" x14ac:dyDescent="0.2">
      <c r="A6" s="289" t="s">
        <v>100</v>
      </c>
      <c r="B6" s="289"/>
      <c r="C6" s="289"/>
      <c r="D6" s="289"/>
      <c r="E6" s="289"/>
      <c r="F6" s="289"/>
      <c r="G6" s="289"/>
      <c r="H6" s="289"/>
    </row>
    <row r="7" spans="1:8" ht="18" x14ac:dyDescent="0.2">
      <c r="A7" s="260"/>
      <c r="B7" s="260"/>
      <c r="C7" s="260"/>
      <c r="D7" s="260"/>
      <c r="E7" s="260"/>
      <c r="F7" s="260"/>
      <c r="G7" s="260"/>
      <c r="H7" s="260"/>
    </row>
    <row r="8" spans="1:8" ht="33" customHeight="1" x14ac:dyDescent="0.15">
      <c r="A8" s="13"/>
      <c r="B8" s="18"/>
      <c r="C8" s="206" t="s">
        <v>138</v>
      </c>
      <c r="D8" s="77"/>
      <c r="E8" s="201" t="s">
        <v>10</v>
      </c>
      <c r="F8" s="206" t="s">
        <v>138</v>
      </c>
      <c r="G8" s="14"/>
      <c r="H8" s="303" t="s">
        <v>149</v>
      </c>
    </row>
    <row r="9" spans="1:8" ht="15" customHeight="1" x14ac:dyDescent="0.15">
      <c r="A9" s="81" t="s">
        <v>154</v>
      </c>
      <c r="B9" s="6" t="s">
        <v>63</v>
      </c>
      <c r="C9" s="191" t="s">
        <v>99</v>
      </c>
      <c r="D9" s="76"/>
      <c r="E9" s="202" t="s">
        <v>65</v>
      </c>
      <c r="F9" s="191" t="s">
        <v>99</v>
      </c>
      <c r="G9" s="16"/>
      <c r="H9" s="304"/>
    </row>
    <row r="10" spans="1:8" ht="14" x14ac:dyDescent="0.15">
      <c r="A10" s="28"/>
      <c r="B10" s="129"/>
      <c r="C10" s="266"/>
      <c r="D10" s="130"/>
      <c r="E10" s="266"/>
      <c r="F10" s="266"/>
      <c r="G10" s="130"/>
      <c r="H10" s="151"/>
    </row>
    <row r="11" spans="1:8" ht="19.5" customHeight="1" x14ac:dyDescent="0.15">
      <c r="A11" s="28" t="s">
        <v>191</v>
      </c>
      <c r="B11" s="132">
        <v>381</v>
      </c>
      <c r="C11" s="152">
        <f>(B11/B$32)*100</f>
        <v>7.1121896583908901</v>
      </c>
      <c r="D11" s="154" t="s">
        <v>11</v>
      </c>
      <c r="E11" s="268">
        <v>1620443</v>
      </c>
      <c r="F11" s="152">
        <f>(E11/E$32)*100</f>
        <v>0.34505993353552034</v>
      </c>
      <c r="G11" s="154" t="s">
        <v>11</v>
      </c>
      <c r="H11" s="159">
        <v>3919.66</v>
      </c>
    </row>
    <row r="12" spans="1:8" ht="19.5" customHeight="1" x14ac:dyDescent="0.15">
      <c r="A12" s="28" t="s">
        <v>44</v>
      </c>
      <c r="B12" s="132">
        <v>163</v>
      </c>
      <c r="C12" s="152">
        <f t="shared" ref="C12:C30" si="0">(B12/B$32)*100</f>
        <v>3.0427478066081761</v>
      </c>
      <c r="D12" s="154"/>
      <c r="E12" s="269">
        <v>433285</v>
      </c>
      <c r="F12" s="152">
        <f t="shared" ref="F12:F30" si="1">(E12/E$32)*100</f>
        <v>9.2264456881197277E-2</v>
      </c>
      <c r="G12" s="154"/>
      <c r="H12" s="270">
        <v>2027.99</v>
      </c>
    </row>
    <row r="13" spans="1:8" ht="19.5" customHeight="1" x14ac:dyDescent="0.15">
      <c r="A13" s="28" t="s">
        <v>45</v>
      </c>
      <c r="B13" s="132">
        <v>186</v>
      </c>
      <c r="C13" s="152">
        <f t="shared" si="0"/>
        <v>3.4720925891357104</v>
      </c>
      <c r="D13" s="154"/>
      <c r="E13" s="269">
        <v>1378520</v>
      </c>
      <c r="F13" s="152">
        <f t="shared" si="1"/>
        <v>0.29354443172477251</v>
      </c>
      <c r="G13" s="154"/>
      <c r="H13" s="270">
        <v>8108.44</v>
      </c>
    </row>
    <row r="14" spans="1:8" ht="19.5" customHeight="1" x14ac:dyDescent="0.15">
      <c r="A14" s="171" t="s">
        <v>46</v>
      </c>
      <c r="B14" s="132">
        <v>283</v>
      </c>
      <c r="C14" s="152">
        <f t="shared" si="0"/>
        <v>5.2828075415344404</v>
      </c>
      <c r="D14" s="154"/>
      <c r="E14" s="269">
        <v>3043765</v>
      </c>
      <c r="F14" s="152">
        <f t="shared" si="1"/>
        <v>0.64814458058552082</v>
      </c>
      <c r="G14" s="154"/>
      <c r="H14" s="270">
        <v>12538.5</v>
      </c>
    </row>
    <row r="15" spans="1:8" ht="19.5" customHeight="1" x14ac:dyDescent="0.15">
      <c r="A15" s="28" t="s">
        <v>47</v>
      </c>
      <c r="B15" s="132">
        <v>278</v>
      </c>
      <c r="C15" s="152">
        <f t="shared" si="0"/>
        <v>5.1894717192458462</v>
      </c>
      <c r="D15" s="154"/>
      <c r="E15" s="269">
        <v>3617410</v>
      </c>
      <c r="F15" s="152">
        <f t="shared" si="1"/>
        <v>0.77029753849455163</v>
      </c>
      <c r="G15" s="154"/>
      <c r="H15" s="270">
        <v>14490.82</v>
      </c>
    </row>
    <row r="16" spans="1:8" ht="19.5" customHeight="1" x14ac:dyDescent="0.15">
      <c r="A16" s="28" t="s">
        <v>48</v>
      </c>
      <c r="B16" s="132">
        <v>243</v>
      </c>
      <c r="C16" s="152">
        <f t="shared" si="0"/>
        <v>4.5361209632256854</v>
      </c>
      <c r="D16" s="154"/>
      <c r="E16" s="269">
        <v>3528673</v>
      </c>
      <c r="F16" s="152">
        <f t="shared" si="1"/>
        <v>0.75140172832280139</v>
      </c>
      <c r="G16" s="154"/>
      <c r="H16" s="270">
        <v>16422.34</v>
      </c>
    </row>
    <row r="17" spans="1:8" ht="19.5" customHeight="1" x14ac:dyDescent="0.15">
      <c r="A17" s="28" t="s">
        <v>49</v>
      </c>
      <c r="B17" s="132">
        <v>269</v>
      </c>
      <c r="C17" s="152">
        <f t="shared" si="0"/>
        <v>5.0214672391263768</v>
      </c>
      <c r="D17" s="154"/>
      <c r="E17" s="269">
        <v>4582004</v>
      </c>
      <c r="F17" s="152">
        <f t="shared" si="1"/>
        <v>0.97569985226230638</v>
      </c>
      <c r="G17" s="154"/>
      <c r="H17" s="270">
        <v>18101.990000000002</v>
      </c>
    </row>
    <row r="18" spans="1:8" ht="19.5" customHeight="1" x14ac:dyDescent="0.15">
      <c r="A18" s="28" t="s">
        <v>50</v>
      </c>
      <c r="B18" s="132">
        <v>207</v>
      </c>
      <c r="C18" s="152">
        <f t="shared" si="0"/>
        <v>3.8641030427478067</v>
      </c>
      <c r="D18" s="154"/>
      <c r="E18" s="269">
        <v>3963375</v>
      </c>
      <c r="F18" s="152">
        <f t="shared" si="1"/>
        <v>0.84396792363344042</v>
      </c>
      <c r="G18" s="154"/>
      <c r="H18" s="270">
        <v>20249.54</v>
      </c>
    </row>
    <row r="19" spans="1:8" ht="19.5" customHeight="1" x14ac:dyDescent="0.15">
      <c r="A19" s="28" t="s">
        <v>51</v>
      </c>
      <c r="B19" s="132">
        <v>165</v>
      </c>
      <c r="C19" s="152">
        <f t="shared" si="0"/>
        <v>3.0800821355236137</v>
      </c>
      <c r="D19" s="154"/>
      <c r="E19" s="269">
        <v>3703396</v>
      </c>
      <c r="F19" s="152">
        <f t="shared" si="1"/>
        <v>0.78860754597089322</v>
      </c>
      <c r="G19" s="154"/>
      <c r="H19" s="270">
        <v>22492.7</v>
      </c>
    </row>
    <row r="20" spans="1:8" ht="19.5" customHeight="1" x14ac:dyDescent="0.15">
      <c r="A20" s="28" t="s">
        <v>60</v>
      </c>
      <c r="B20" s="132">
        <v>301</v>
      </c>
      <c r="C20" s="152">
        <f t="shared" si="0"/>
        <v>5.6188165017733809</v>
      </c>
      <c r="D20" s="154"/>
      <c r="E20" s="269">
        <v>7598730</v>
      </c>
      <c r="F20" s="152">
        <f t="shared" si="1"/>
        <v>1.6180867014479157</v>
      </c>
      <c r="G20" s="154"/>
      <c r="H20" s="270">
        <v>25198.52</v>
      </c>
    </row>
    <row r="21" spans="1:8" ht="19.5" customHeight="1" x14ac:dyDescent="0.15">
      <c r="A21" s="28" t="s">
        <v>52</v>
      </c>
      <c r="B21" s="132">
        <v>268</v>
      </c>
      <c r="C21" s="152">
        <f t="shared" si="0"/>
        <v>5.0028000746686576</v>
      </c>
      <c r="D21" s="154"/>
      <c r="E21" s="269">
        <v>7829231</v>
      </c>
      <c r="F21" s="152">
        <f t="shared" si="1"/>
        <v>1.6671699828344693</v>
      </c>
      <c r="G21" s="154"/>
      <c r="H21" s="270">
        <v>29255.26</v>
      </c>
    </row>
    <row r="22" spans="1:8" ht="19.5" customHeight="1" x14ac:dyDescent="0.15">
      <c r="A22" s="28" t="s">
        <v>53</v>
      </c>
      <c r="B22" s="132">
        <v>195</v>
      </c>
      <c r="C22" s="152">
        <f t="shared" si="0"/>
        <v>3.6400970692551797</v>
      </c>
      <c r="D22" s="154"/>
      <c r="E22" s="269">
        <v>6431411</v>
      </c>
      <c r="F22" s="152">
        <f t="shared" si="1"/>
        <v>1.3695157757475052</v>
      </c>
      <c r="G22" s="154"/>
      <c r="H22" s="270">
        <v>32890.11</v>
      </c>
    </row>
    <row r="23" spans="1:8" ht="19.5" customHeight="1" x14ac:dyDescent="0.15">
      <c r="A23" s="28" t="s">
        <v>54</v>
      </c>
      <c r="B23" s="132">
        <v>194</v>
      </c>
      <c r="C23" s="152">
        <f t="shared" si="0"/>
        <v>3.6214299047974614</v>
      </c>
      <c r="D23" s="154"/>
      <c r="E23" s="269">
        <v>7188336</v>
      </c>
      <c r="F23" s="152">
        <f t="shared" si="1"/>
        <v>1.5306966936763517</v>
      </c>
      <c r="G23" s="154"/>
      <c r="H23" s="270">
        <v>36908.92</v>
      </c>
    </row>
    <row r="24" spans="1:8" ht="19.5" customHeight="1" x14ac:dyDescent="0.15">
      <c r="A24" s="28" t="s">
        <v>68</v>
      </c>
      <c r="B24" s="132">
        <v>608</v>
      </c>
      <c r="C24" s="152">
        <f t="shared" si="0"/>
        <v>11.349635990293075</v>
      </c>
      <c r="D24" s="154"/>
      <c r="E24" s="269">
        <v>29065500</v>
      </c>
      <c r="F24" s="152">
        <f t="shared" si="1"/>
        <v>6.1892578129416878</v>
      </c>
      <c r="G24" s="154"/>
      <c r="H24" s="270">
        <v>47377.75</v>
      </c>
    </row>
    <row r="25" spans="1:8" ht="19.5" customHeight="1" x14ac:dyDescent="0.15">
      <c r="A25" s="28" t="s">
        <v>69</v>
      </c>
      <c r="B25" s="140">
        <v>437</v>
      </c>
      <c r="C25" s="152">
        <f t="shared" si="0"/>
        <v>8.1575508680231472</v>
      </c>
      <c r="D25" s="154"/>
      <c r="E25" s="269">
        <v>29200288</v>
      </c>
      <c r="F25" s="152">
        <f t="shared" si="1"/>
        <v>6.2179598026577008</v>
      </c>
      <c r="G25" s="154"/>
      <c r="H25" s="270">
        <v>66234.990000000005</v>
      </c>
    </row>
    <row r="26" spans="1:8" ht="19.5" customHeight="1" x14ac:dyDescent="0.15">
      <c r="A26" s="28" t="s">
        <v>55</v>
      </c>
      <c r="B26" s="132">
        <v>373</v>
      </c>
      <c r="C26" s="152">
        <f t="shared" si="0"/>
        <v>6.9628523427291391</v>
      </c>
      <c r="D26" s="154"/>
      <c r="E26" s="269">
        <v>35315748</v>
      </c>
      <c r="F26" s="152">
        <f t="shared" si="1"/>
        <v>7.5201964263088463</v>
      </c>
      <c r="G26" s="154"/>
      <c r="H26" s="270">
        <v>92667.59</v>
      </c>
    </row>
    <row r="27" spans="1:8" ht="19.5" customHeight="1" x14ac:dyDescent="0.15">
      <c r="A27" s="28" t="s">
        <v>56</v>
      </c>
      <c r="B27" s="140">
        <v>193</v>
      </c>
      <c r="C27" s="152">
        <f t="shared" si="0"/>
        <v>3.6027627403397426</v>
      </c>
      <c r="D27" s="154"/>
      <c r="E27" s="269">
        <v>25948072</v>
      </c>
      <c r="F27" s="152">
        <f t="shared" si="1"/>
        <v>5.5254273058014984</v>
      </c>
      <c r="G27" s="154"/>
      <c r="H27" s="270">
        <v>132863.28</v>
      </c>
    </row>
    <row r="28" spans="1:8" ht="19.5" customHeight="1" x14ac:dyDescent="0.15">
      <c r="A28" s="28" t="s">
        <v>57</v>
      </c>
      <c r="B28" s="132">
        <v>148</v>
      </c>
      <c r="C28" s="152">
        <f t="shared" si="0"/>
        <v>2.7627403397423933</v>
      </c>
      <c r="D28" s="154"/>
      <c r="E28" s="269">
        <v>25429171</v>
      </c>
      <c r="F28" s="152">
        <f t="shared" si="1"/>
        <v>5.4149316298835455</v>
      </c>
      <c r="G28" s="154"/>
      <c r="H28" s="270">
        <v>168464.85</v>
      </c>
    </row>
    <row r="29" spans="1:8" ht="19.5" customHeight="1" x14ac:dyDescent="0.15">
      <c r="A29" s="28" t="s">
        <v>59</v>
      </c>
      <c r="B29" s="140">
        <v>241</v>
      </c>
      <c r="C29" s="152">
        <f t="shared" si="0"/>
        <v>4.4987866343102487</v>
      </c>
      <c r="D29" s="154"/>
      <c r="E29" s="269">
        <v>63503465</v>
      </c>
      <c r="F29" s="152">
        <f t="shared" si="1"/>
        <v>13.522537609885225</v>
      </c>
      <c r="G29" s="154"/>
      <c r="H29" s="270">
        <v>252522.17</v>
      </c>
    </row>
    <row r="30" spans="1:8" ht="19.5" customHeight="1" x14ac:dyDescent="0.15">
      <c r="A30" s="28" t="s">
        <v>158</v>
      </c>
      <c r="B30" s="140">
        <v>224</v>
      </c>
      <c r="C30" s="152">
        <f t="shared" si="0"/>
        <v>4.1814448385290275</v>
      </c>
      <c r="D30" s="154"/>
      <c r="E30" s="269">
        <v>206231219</v>
      </c>
      <c r="F30" s="152">
        <f t="shared" si="1"/>
        <v>43.915232267404249</v>
      </c>
      <c r="G30" s="154"/>
      <c r="H30" s="270">
        <v>674473.49</v>
      </c>
    </row>
    <row r="31" spans="1:8" ht="14" x14ac:dyDescent="0.15">
      <c r="A31" s="28"/>
      <c r="B31" s="140"/>
      <c r="C31" s="156"/>
      <c r="D31" s="157"/>
      <c r="E31" s="158"/>
      <c r="F31" s="156"/>
      <c r="G31" s="157"/>
      <c r="H31" s="172"/>
    </row>
    <row r="32" spans="1:8" ht="14" x14ac:dyDescent="0.15">
      <c r="A32" s="81" t="s">
        <v>0</v>
      </c>
      <c r="B32" s="160">
        <f>SUM(B11:B30)</f>
        <v>5357</v>
      </c>
      <c r="C32" s="161">
        <f>SUM(C11:C30)</f>
        <v>100</v>
      </c>
      <c r="D32" s="163" t="s">
        <v>11</v>
      </c>
      <c r="E32" s="164">
        <f>SUM(E11:E30)</f>
        <v>469612042</v>
      </c>
      <c r="F32" s="161">
        <f>SUM(F11:F30)</f>
        <v>100</v>
      </c>
      <c r="G32" s="163" t="s">
        <v>11</v>
      </c>
      <c r="H32" s="173">
        <v>30229.74</v>
      </c>
    </row>
    <row r="33" spans="1:8" ht="14" x14ac:dyDescent="0.15">
      <c r="A33" s="174"/>
      <c r="B33" s="175"/>
      <c r="C33" s="176"/>
      <c r="D33" s="177"/>
      <c r="E33" s="178"/>
      <c r="F33" s="176"/>
      <c r="G33" s="177"/>
      <c r="H33" s="179"/>
    </row>
    <row r="34" spans="1:8" ht="14" x14ac:dyDescent="0.15">
      <c r="A34" s="174"/>
      <c r="B34" s="175"/>
      <c r="C34" s="176"/>
      <c r="D34" s="177"/>
      <c r="E34" s="178"/>
      <c r="F34" s="176"/>
      <c r="G34" s="177"/>
      <c r="H34" s="179"/>
    </row>
  </sheetData>
  <mergeCells count="6">
    <mergeCell ref="H8:H9"/>
    <mergeCell ref="A1:H1"/>
    <mergeCell ref="A2:H2"/>
    <mergeCell ref="A4:H4"/>
    <mergeCell ref="A5:H5"/>
    <mergeCell ref="A6:H6"/>
  </mergeCells>
  <printOptions horizontalCentered="1"/>
  <pageMargins left="0.7" right="0.7" top="0.75" bottom="0.75" header="0.3" footer="0.3"/>
  <pageSetup scale="97"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H59"/>
  <sheetViews>
    <sheetView showGridLines="0" zoomScaleNormal="100" workbookViewId="0">
      <selection sqref="A1:H1"/>
    </sheetView>
  </sheetViews>
  <sheetFormatPr baseColWidth="10" defaultColWidth="9.1640625" defaultRowHeight="15" x14ac:dyDescent="0.2"/>
  <cols>
    <col min="1" max="1" width="30.5" style="1" customWidth="1"/>
    <col min="2" max="2" width="14.1640625" style="1" customWidth="1"/>
    <col min="3" max="3" width="7.5" style="1" customWidth="1"/>
    <col min="4" max="4" width="2.33203125" style="1" customWidth="1"/>
    <col min="5" max="5" width="14.5" style="1" customWidth="1"/>
    <col min="6" max="6" width="6.5" style="1" customWidth="1"/>
    <col min="7" max="7" width="2.33203125" style="1" customWidth="1"/>
    <col min="8" max="8" width="14.8320312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x14ac:dyDescent="0.2">
      <c r="A3" s="55"/>
      <c r="B3" s="55"/>
      <c r="C3" s="55"/>
      <c r="D3" s="55"/>
      <c r="E3" s="55"/>
      <c r="F3" s="55"/>
    </row>
    <row r="4" spans="1:8" ht="18" x14ac:dyDescent="0.2">
      <c r="A4" s="295" t="s">
        <v>105</v>
      </c>
      <c r="B4" s="295"/>
      <c r="C4" s="295"/>
      <c r="D4" s="295"/>
      <c r="E4" s="295"/>
      <c r="F4" s="295"/>
      <c r="G4" s="295"/>
      <c r="H4" s="295"/>
    </row>
    <row r="5" spans="1:8" ht="18" x14ac:dyDescent="0.2">
      <c r="A5" s="295" t="s">
        <v>133</v>
      </c>
      <c r="B5" s="295"/>
      <c r="C5" s="295"/>
      <c r="D5" s="295"/>
      <c r="E5" s="295"/>
      <c r="F5" s="295"/>
      <c r="G5" s="295"/>
      <c r="H5" s="295"/>
    </row>
    <row r="6" spans="1:8" ht="16" x14ac:dyDescent="0.2">
      <c r="A6" s="296"/>
      <c r="B6" s="296"/>
      <c r="C6" s="296"/>
      <c r="D6" s="296"/>
      <c r="E6" s="296"/>
      <c r="F6" s="296"/>
      <c r="G6" s="296"/>
    </row>
    <row r="7" spans="1:8" ht="30" customHeight="1" x14ac:dyDescent="0.2">
      <c r="A7" s="195"/>
      <c r="B7" s="196"/>
      <c r="C7" s="197" t="s">
        <v>138</v>
      </c>
      <c r="D7" s="197"/>
      <c r="E7" s="198" t="s">
        <v>10</v>
      </c>
      <c r="F7" s="197" t="s">
        <v>138</v>
      </c>
      <c r="G7" s="199"/>
      <c r="H7" s="261" t="s">
        <v>150</v>
      </c>
    </row>
    <row r="8" spans="1:8" ht="15.75" customHeight="1" x14ac:dyDescent="0.2">
      <c r="A8" s="192" t="s">
        <v>64</v>
      </c>
      <c r="B8" s="6" t="s">
        <v>63</v>
      </c>
      <c r="C8" s="193" t="s">
        <v>99</v>
      </c>
      <c r="D8" s="7"/>
      <c r="E8" s="200" t="s">
        <v>65</v>
      </c>
      <c r="F8" s="193" t="s">
        <v>99</v>
      </c>
      <c r="G8" s="194"/>
      <c r="H8" s="262" t="s">
        <v>10</v>
      </c>
    </row>
    <row r="9" spans="1:8" ht="15.75" customHeight="1" x14ac:dyDescent="0.2">
      <c r="A9" s="8"/>
      <c r="B9" s="9"/>
      <c r="C9" s="10"/>
      <c r="D9" s="10"/>
      <c r="E9" s="9"/>
      <c r="F9" s="10"/>
      <c r="G9" s="11"/>
      <c r="H9" s="67"/>
    </row>
    <row r="10" spans="1:8" s="54" customFormat="1" x14ac:dyDescent="0.2">
      <c r="A10" s="37" t="s">
        <v>1</v>
      </c>
      <c r="B10" s="38">
        <f>SUM(B11:B14)</f>
        <v>2453</v>
      </c>
      <c r="C10" s="39">
        <f>(B10/B$56)*100</f>
        <v>18.77966620731894</v>
      </c>
      <c r="D10" s="39" t="s">
        <v>11</v>
      </c>
      <c r="E10" s="40">
        <f>SUM(E11:E14)</f>
        <v>261172699</v>
      </c>
      <c r="F10" s="39">
        <f>(E10/E$56)*100</f>
        <v>29.116510585001432</v>
      </c>
      <c r="G10" s="41" t="s">
        <v>11</v>
      </c>
      <c r="H10" s="72">
        <v>36513.83</v>
      </c>
    </row>
    <row r="11" spans="1:8" s="54" customFormat="1" x14ac:dyDescent="0.2">
      <c r="A11" s="42" t="s">
        <v>12</v>
      </c>
      <c r="B11" s="43">
        <v>799</v>
      </c>
      <c r="C11" s="44">
        <f>(B11/B$56)*100</f>
        <v>6.1169805542795901</v>
      </c>
      <c r="D11" s="44"/>
      <c r="E11" s="45">
        <v>82720055</v>
      </c>
      <c r="F11" s="44">
        <f>(E11/E$56)*100</f>
        <v>9.2219415207689863</v>
      </c>
      <c r="G11" s="46"/>
      <c r="H11" s="69">
        <v>47187.82</v>
      </c>
    </row>
    <row r="12" spans="1:8" s="54" customFormat="1" x14ac:dyDescent="0.2">
      <c r="A12" s="42" t="s">
        <v>13</v>
      </c>
      <c r="B12" s="43">
        <v>50</v>
      </c>
      <c r="C12" s="44">
        <f>(B12/B$56)*100</f>
        <v>0.38278977185729596</v>
      </c>
      <c r="D12" s="44"/>
      <c r="E12" s="45">
        <v>42624022</v>
      </c>
      <c r="F12" s="44">
        <f>(E12/E$56)*100</f>
        <v>4.7518856009461157</v>
      </c>
      <c r="G12" s="46"/>
      <c r="H12" s="69">
        <v>28281.22</v>
      </c>
    </row>
    <row r="13" spans="1:8" s="54" customFormat="1" x14ac:dyDescent="0.2">
      <c r="A13" s="42" t="s">
        <v>14</v>
      </c>
      <c r="B13" s="43">
        <v>194</v>
      </c>
      <c r="C13" s="44">
        <f>(B13/B$56)*100</f>
        <v>1.4852243148063085</v>
      </c>
      <c r="D13" s="44"/>
      <c r="E13" s="45">
        <v>17637877</v>
      </c>
      <c r="F13" s="44">
        <f>(E13/E$56)*100</f>
        <v>1.9663365823985046</v>
      </c>
      <c r="G13" s="46"/>
      <c r="H13" s="69">
        <v>40560.25</v>
      </c>
    </row>
    <row r="14" spans="1:8" s="54" customFormat="1" ht="14.5" customHeight="1" x14ac:dyDescent="0.2">
      <c r="A14" s="42" t="s">
        <v>15</v>
      </c>
      <c r="B14" s="43">
        <v>1410</v>
      </c>
      <c r="C14" s="44">
        <f>(B14/B$56)*100</f>
        <v>10.794671566375747</v>
      </c>
      <c r="D14" s="44"/>
      <c r="E14" s="45">
        <v>118190745</v>
      </c>
      <c r="F14" s="44">
        <f>(E14/E$56)*100</f>
        <v>13.176346880887827</v>
      </c>
      <c r="G14" s="46"/>
      <c r="H14" s="69">
        <v>30980.42</v>
      </c>
    </row>
    <row r="15" spans="1:8" s="54" customFormat="1" x14ac:dyDescent="0.2">
      <c r="A15" s="37"/>
      <c r="B15" s="43"/>
      <c r="C15" s="44"/>
      <c r="D15" s="44"/>
      <c r="E15" s="45"/>
      <c r="F15" s="47"/>
      <c r="G15" s="46"/>
      <c r="H15" s="70"/>
    </row>
    <row r="16" spans="1:8" s="54" customFormat="1" x14ac:dyDescent="0.2">
      <c r="A16" s="37" t="s">
        <v>2</v>
      </c>
      <c r="B16" s="38">
        <v>374</v>
      </c>
      <c r="C16" s="39">
        <f>(B16/B$56)*100</f>
        <v>2.8632674934925739</v>
      </c>
      <c r="D16" s="39"/>
      <c r="E16" s="48">
        <v>25215241</v>
      </c>
      <c r="F16" s="39">
        <f>(E16/E$56)*100</f>
        <v>2.8110894985997832</v>
      </c>
      <c r="G16" s="46"/>
      <c r="H16" s="71">
        <v>29542.83</v>
      </c>
    </row>
    <row r="17" spans="1:8" s="54" customFormat="1" x14ac:dyDescent="0.2">
      <c r="A17" s="37"/>
      <c r="B17" s="49"/>
      <c r="C17" s="44"/>
      <c r="D17" s="44"/>
      <c r="E17" s="45"/>
      <c r="F17" s="47"/>
      <c r="G17" s="46"/>
      <c r="H17" s="70"/>
    </row>
    <row r="18" spans="1:8" s="54" customFormat="1" x14ac:dyDescent="0.2">
      <c r="A18" s="37" t="s">
        <v>3</v>
      </c>
      <c r="B18" s="38">
        <f>SUM(B19:B32)</f>
        <v>5077</v>
      </c>
      <c r="C18" s="39">
        <f t="shared" ref="C18:C32" si="0">(B18/B$56)*100</f>
        <v>38.868473434389834</v>
      </c>
      <c r="D18" s="39"/>
      <c r="E18" s="48">
        <f>SUM(E19:E32)</f>
        <v>276184057</v>
      </c>
      <c r="F18" s="39">
        <f t="shared" ref="F18:F32" si="1">(E18/E$56)*100</f>
        <v>30.790032992878551</v>
      </c>
      <c r="G18" s="46"/>
      <c r="H18" s="71">
        <v>21481.01</v>
      </c>
    </row>
    <row r="19" spans="1:8" s="54" customFormat="1" ht="14.5" customHeight="1" x14ac:dyDescent="0.2">
      <c r="A19" s="42" t="s">
        <v>16</v>
      </c>
      <c r="B19" s="63">
        <v>634</v>
      </c>
      <c r="C19" s="44">
        <f t="shared" si="0"/>
        <v>4.8537743071505126</v>
      </c>
      <c r="D19" s="44"/>
      <c r="E19" s="45">
        <v>87936865</v>
      </c>
      <c r="F19" s="44">
        <f t="shared" si="1"/>
        <v>9.8035310366966879</v>
      </c>
      <c r="G19" s="46"/>
      <c r="H19" s="69">
        <v>34622.559999999998</v>
      </c>
    </row>
    <row r="20" spans="1:8" s="54" customFormat="1" ht="14.5" customHeight="1" x14ac:dyDescent="0.2">
      <c r="A20" s="42" t="s">
        <v>17</v>
      </c>
      <c r="B20" s="63">
        <v>126</v>
      </c>
      <c r="C20" s="44">
        <f t="shared" si="0"/>
        <v>0.96463022508038598</v>
      </c>
      <c r="D20" s="44"/>
      <c r="E20" s="45">
        <v>16335422</v>
      </c>
      <c r="F20" s="44">
        <f t="shared" si="1"/>
        <v>1.8211340212610247</v>
      </c>
      <c r="G20" s="46"/>
      <c r="H20" s="69">
        <v>24864.39</v>
      </c>
    </row>
    <row r="21" spans="1:8" s="54" customFormat="1" ht="14.5" customHeight="1" x14ac:dyDescent="0.2">
      <c r="A21" s="42" t="s">
        <v>18</v>
      </c>
      <c r="B21" s="63">
        <v>73</v>
      </c>
      <c r="C21" s="44">
        <f t="shared" si="0"/>
        <v>0.55887306691165206</v>
      </c>
      <c r="D21" s="44"/>
      <c r="E21" s="45">
        <v>7802246</v>
      </c>
      <c r="F21" s="44">
        <f t="shared" si="1"/>
        <v>0.86982360375188017</v>
      </c>
      <c r="G21" s="46"/>
      <c r="H21" s="69">
        <v>30161.7</v>
      </c>
    </row>
    <row r="22" spans="1:8" s="54" customFormat="1" x14ac:dyDescent="0.2">
      <c r="A22" s="42" t="s">
        <v>113</v>
      </c>
      <c r="B22" s="65">
        <v>1524</v>
      </c>
      <c r="C22" s="44">
        <f t="shared" si="0"/>
        <v>11.667432246210382</v>
      </c>
      <c r="D22" s="44"/>
      <c r="E22" s="45">
        <v>84934166</v>
      </c>
      <c r="F22" s="44">
        <f t="shared" si="1"/>
        <v>9.4687789069686357</v>
      </c>
      <c r="G22" s="46"/>
      <c r="H22" s="69">
        <v>24185.58</v>
      </c>
    </row>
    <row r="23" spans="1:8" s="54" customFormat="1" x14ac:dyDescent="0.2">
      <c r="A23" s="42" t="s">
        <v>66</v>
      </c>
      <c r="B23" s="65">
        <v>28</v>
      </c>
      <c r="C23" s="44">
        <f t="shared" si="0"/>
        <v>0.21436227224008575</v>
      </c>
      <c r="D23" s="44"/>
      <c r="E23" s="45">
        <v>1531491</v>
      </c>
      <c r="F23" s="44">
        <f t="shared" si="1"/>
        <v>0.17073635216494978</v>
      </c>
      <c r="G23" s="46"/>
      <c r="H23" s="69">
        <v>27404.89</v>
      </c>
    </row>
    <row r="24" spans="1:8" s="54" customFormat="1" x14ac:dyDescent="0.2">
      <c r="A24" s="42" t="s">
        <v>19</v>
      </c>
      <c r="B24" s="63">
        <v>166</v>
      </c>
      <c r="C24" s="44">
        <f t="shared" si="0"/>
        <v>1.2708620425662227</v>
      </c>
      <c r="D24" s="44"/>
      <c r="E24" s="45">
        <v>8005698</v>
      </c>
      <c r="F24" s="44">
        <f t="shared" si="1"/>
        <v>0.89250519464641587</v>
      </c>
      <c r="G24" s="46"/>
      <c r="H24" s="69">
        <v>31695.77</v>
      </c>
    </row>
    <row r="25" spans="1:8" s="54" customFormat="1" x14ac:dyDescent="0.2">
      <c r="A25" s="42" t="s">
        <v>20</v>
      </c>
      <c r="B25" s="65">
        <v>1250</v>
      </c>
      <c r="C25" s="44">
        <f t="shared" si="0"/>
        <v>9.5697442964323987</v>
      </c>
      <c r="D25" s="44"/>
      <c r="E25" s="45">
        <v>25696339</v>
      </c>
      <c r="F25" s="44">
        <f t="shared" si="1"/>
        <v>2.8647241053678627</v>
      </c>
      <c r="G25" s="46"/>
      <c r="H25" s="69">
        <v>16409.59</v>
      </c>
    </row>
    <row r="26" spans="1:8" s="54" customFormat="1" ht="15.75" customHeight="1" x14ac:dyDescent="0.2">
      <c r="A26" s="42" t="s">
        <v>21</v>
      </c>
      <c r="B26" s="63">
        <v>162</v>
      </c>
      <c r="C26" s="44">
        <f t="shared" si="0"/>
        <v>1.2402388608176389</v>
      </c>
      <c r="D26" s="44"/>
      <c r="E26" s="45">
        <v>10017409</v>
      </c>
      <c r="F26" s="44">
        <f t="shared" si="1"/>
        <v>1.1167782708513061</v>
      </c>
      <c r="G26" s="46"/>
      <c r="H26" s="69">
        <v>28136.92</v>
      </c>
    </row>
    <row r="27" spans="1:8" s="54" customFormat="1" x14ac:dyDescent="0.2">
      <c r="A27" s="42" t="s">
        <v>41</v>
      </c>
      <c r="B27" s="63">
        <v>207</v>
      </c>
      <c r="C27" s="44">
        <f t="shared" si="0"/>
        <v>1.5847496554892051</v>
      </c>
      <c r="D27" s="44"/>
      <c r="E27" s="45">
        <v>8645374</v>
      </c>
      <c r="F27" s="44">
        <f t="shared" si="1"/>
        <v>0.96381867073440231</v>
      </c>
      <c r="G27" s="46"/>
      <c r="H27" s="69">
        <v>25683.55</v>
      </c>
    </row>
    <row r="28" spans="1:8" s="54" customFormat="1" x14ac:dyDescent="0.2">
      <c r="A28" s="42" t="s">
        <v>22</v>
      </c>
      <c r="B28" s="63">
        <v>114</v>
      </c>
      <c r="C28" s="44">
        <f t="shared" si="0"/>
        <v>0.87276067983463479</v>
      </c>
      <c r="D28" s="44"/>
      <c r="E28" s="45">
        <v>4588611</v>
      </c>
      <c r="F28" s="44">
        <f t="shared" si="1"/>
        <v>0.51155553878146354</v>
      </c>
      <c r="G28" s="46"/>
      <c r="H28" s="69">
        <v>24243.22</v>
      </c>
    </row>
    <row r="29" spans="1:8" s="54" customFormat="1" ht="14.5" customHeight="1" x14ac:dyDescent="0.2">
      <c r="A29" s="42" t="s">
        <v>23</v>
      </c>
      <c r="B29" s="63">
        <v>182</v>
      </c>
      <c r="C29" s="44">
        <f t="shared" si="0"/>
        <v>1.3933547695605575</v>
      </c>
      <c r="D29" s="44"/>
      <c r="E29" s="45">
        <v>5127086</v>
      </c>
      <c r="F29" s="44">
        <f t="shared" si="1"/>
        <v>0.57158674838832468</v>
      </c>
      <c r="G29" s="46"/>
      <c r="H29" s="69">
        <v>18091.07</v>
      </c>
    </row>
    <row r="30" spans="1:8" s="54" customFormat="1" x14ac:dyDescent="0.2">
      <c r="A30" s="42" t="s">
        <v>24</v>
      </c>
      <c r="B30" s="63">
        <v>424</v>
      </c>
      <c r="C30" s="44">
        <f t="shared" si="0"/>
        <v>3.24605726534987</v>
      </c>
      <c r="D30" s="44"/>
      <c r="E30" s="45">
        <v>9950163</v>
      </c>
      <c r="F30" s="44">
        <f t="shared" si="1"/>
        <v>1.1092814349327897</v>
      </c>
      <c r="G30" s="46"/>
      <c r="H30" s="69">
        <v>16715.21</v>
      </c>
    </row>
    <row r="31" spans="1:8" s="54" customFormat="1" x14ac:dyDescent="0.2">
      <c r="A31" s="42" t="s">
        <v>42</v>
      </c>
      <c r="B31" s="63">
        <v>123</v>
      </c>
      <c r="C31" s="44">
        <f t="shared" si="0"/>
        <v>0.94166283876894807</v>
      </c>
      <c r="D31" s="44"/>
      <c r="E31" s="45">
        <v>2780113</v>
      </c>
      <c r="F31" s="44">
        <f t="shared" si="1"/>
        <v>0.30993740885604615</v>
      </c>
      <c r="G31" s="46"/>
      <c r="H31" s="69">
        <v>5850</v>
      </c>
    </row>
    <row r="32" spans="1:8" s="54" customFormat="1" x14ac:dyDescent="0.2">
      <c r="A32" s="42" t="s">
        <v>43</v>
      </c>
      <c r="B32" s="63">
        <f>53+11</f>
        <v>64</v>
      </c>
      <c r="C32" s="44">
        <f t="shared" si="0"/>
        <v>0.48997090797733889</v>
      </c>
      <c r="D32" s="44"/>
      <c r="E32" s="45">
        <v>2833074</v>
      </c>
      <c r="F32" s="44">
        <f t="shared" si="1"/>
        <v>0.31584169947676016</v>
      </c>
      <c r="G32" s="46"/>
      <c r="H32" s="167">
        <v>23868.09</v>
      </c>
    </row>
    <row r="33" spans="1:8" s="54" customFormat="1" x14ac:dyDescent="0.2">
      <c r="A33" s="37"/>
      <c r="B33" s="43"/>
      <c r="C33" s="44"/>
      <c r="D33" s="44"/>
      <c r="E33" s="45"/>
      <c r="F33" s="47"/>
      <c r="G33" s="46"/>
      <c r="H33" s="70"/>
    </row>
    <row r="34" spans="1:8" s="54" customFormat="1" x14ac:dyDescent="0.2">
      <c r="A34" s="37" t="s">
        <v>4</v>
      </c>
      <c r="B34" s="38">
        <f>SUM(B35:B38)</f>
        <v>982</v>
      </c>
      <c r="C34" s="39">
        <f>(B34/B$56)*100</f>
        <v>7.5179911192772924</v>
      </c>
      <c r="D34" s="39"/>
      <c r="E34" s="48">
        <f>SUM(E35:E38)</f>
        <v>89596379</v>
      </c>
      <c r="F34" s="39">
        <f>(E34/E$56)*100</f>
        <v>9.9885398723520478</v>
      </c>
      <c r="G34" s="46"/>
      <c r="H34" s="71">
        <v>31189</v>
      </c>
    </row>
    <row r="35" spans="1:8" s="54" customFormat="1" x14ac:dyDescent="0.2">
      <c r="A35" s="42" t="s">
        <v>25</v>
      </c>
      <c r="B35" s="49">
        <v>347</v>
      </c>
      <c r="C35" s="44">
        <f>(B35/B$56)*100</f>
        <v>2.6565610166896341</v>
      </c>
      <c r="D35" s="44"/>
      <c r="E35" s="45">
        <v>31630123</v>
      </c>
      <c r="F35" s="44">
        <f>(E35/E$56)*100</f>
        <v>3.5262445679071428</v>
      </c>
      <c r="G35" s="46"/>
      <c r="H35" s="69">
        <v>33312.07</v>
      </c>
    </row>
    <row r="36" spans="1:8" s="54" customFormat="1" x14ac:dyDescent="0.2">
      <c r="A36" s="42" t="s">
        <v>26</v>
      </c>
      <c r="B36" s="49">
        <v>280</v>
      </c>
      <c r="C36" s="44">
        <f>(B36/B$56)*100</f>
        <v>2.1436227224008575</v>
      </c>
      <c r="D36" s="44"/>
      <c r="E36" s="45">
        <v>29042163</v>
      </c>
      <c r="F36" s="44">
        <f>(E36/E$56)*100</f>
        <v>3.2377290951104998</v>
      </c>
      <c r="G36" s="46"/>
      <c r="H36" s="69">
        <v>29717.22</v>
      </c>
    </row>
    <row r="37" spans="1:8" s="54" customFormat="1" x14ac:dyDescent="0.2">
      <c r="A37" s="42" t="s">
        <v>27</v>
      </c>
      <c r="B37" s="49">
        <v>176</v>
      </c>
      <c r="C37" s="44">
        <f>(B37/B$56)*100</f>
        <v>1.3474199969376817</v>
      </c>
      <c r="D37" s="44"/>
      <c r="E37" s="45">
        <v>13797574</v>
      </c>
      <c r="F37" s="44">
        <f>(E37/E$56)*100</f>
        <v>1.5382052218954958</v>
      </c>
      <c r="G37" s="46"/>
      <c r="H37" s="69">
        <v>22541.32</v>
      </c>
    </row>
    <row r="38" spans="1:8" s="54" customFormat="1" ht="14.5" customHeight="1" x14ac:dyDescent="0.2">
      <c r="A38" s="42" t="s">
        <v>28</v>
      </c>
      <c r="B38" s="49">
        <v>179</v>
      </c>
      <c r="C38" s="44">
        <f>(B38/B$56)*100</f>
        <v>1.3703873832491196</v>
      </c>
      <c r="D38" s="44"/>
      <c r="E38" s="45">
        <v>15126519</v>
      </c>
      <c r="F38" s="44">
        <f>(E38/E$56)*100</f>
        <v>1.6863609874389101</v>
      </c>
      <c r="G38" s="46"/>
      <c r="H38" s="69">
        <v>31929.08</v>
      </c>
    </row>
    <row r="39" spans="1:8" s="54" customFormat="1" x14ac:dyDescent="0.2">
      <c r="A39" s="37"/>
      <c r="B39" s="49"/>
      <c r="C39" s="44"/>
      <c r="D39" s="44"/>
      <c r="E39" s="45"/>
      <c r="F39" s="47"/>
      <c r="G39" s="46"/>
      <c r="H39" s="70"/>
    </row>
    <row r="40" spans="1:8" s="54" customFormat="1" x14ac:dyDescent="0.2">
      <c r="A40" s="37" t="s">
        <v>5</v>
      </c>
      <c r="B40" s="38">
        <f>SUM(B41:B43)</f>
        <v>3233</v>
      </c>
      <c r="C40" s="39">
        <f>(B40/B$56)*100</f>
        <v>24.751186648292759</v>
      </c>
      <c r="D40" s="39"/>
      <c r="E40" s="48">
        <f>SUM(E41:E43)</f>
        <v>197790264</v>
      </c>
      <c r="F40" s="39">
        <f>(E40/E$56)*100</f>
        <v>22.05039936186526</v>
      </c>
      <c r="G40" s="46"/>
      <c r="H40" s="71">
        <v>26421.96</v>
      </c>
    </row>
    <row r="41" spans="1:8" s="54" customFormat="1" x14ac:dyDescent="0.2">
      <c r="A41" s="42" t="s">
        <v>29</v>
      </c>
      <c r="B41" s="43">
        <v>405</v>
      </c>
      <c r="C41" s="44">
        <f>(B41/B$56)*100</f>
        <v>3.1005971520440974</v>
      </c>
      <c r="D41" s="44"/>
      <c r="E41" s="45">
        <v>16195868</v>
      </c>
      <c r="F41" s="44">
        <f>(E41/E$56)*100</f>
        <v>1.8055760187066334</v>
      </c>
      <c r="G41" s="46"/>
      <c r="H41" s="69">
        <v>18603</v>
      </c>
    </row>
    <row r="42" spans="1:8" s="54" customFormat="1" x14ac:dyDescent="0.2">
      <c r="A42" s="42" t="s">
        <v>30</v>
      </c>
      <c r="B42" s="43">
        <v>488</v>
      </c>
      <c r="C42" s="44">
        <f>(B42/B$56)*100</f>
        <v>3.7360281733272083</v>
      </c>
      <c r="D42" s="44"/>
      <c r="E42" s="45">
        <v>26730873</v>
      </c>
      <c r="F42" s="44">
        <f>(E42/E$56)*100</f>
        <v>2.9800578300522482</v>
      </c>
      <c r="G42" s="46"/>
      <c r="H42" s="69">
        <v>24821.84</v>
      </c>
    </row>
    <row r="43" spans="1:8" s="54" customFormat="1" x14ac:dyDescent="0.2">
      <c r="A43" s="42" t="s">
        <v>31</v>
      </c>
      <c r="B43" s="43">
        <v>2340</v>
      </c>
      <c r="C43" s="44">
        <f>(B43/B$56)*100</f>
        <v>17.91456132292145</v>
      </c>
      <c r="D43" s="44"/>
      <c r="E43" s="45">
        <v>154863523</v>
      </c>
      <c r="F43" s="44">
        <f>(E43/E$56)*100</f>
        <v>17.264765513106379</v>
      </c>
      <c r="G43" s="46"/>
      <c r="H43" s="69">
        <v>28471.02</v>
      </c>
    </row>
    <row r="44" spans="1:8" s="54" customFormat="1" x14ac:dyDescent="0.2">
      <c r="A44" s="37"/>
      <c r="B44" s="43"/>
      <c r="C44" s="44"/>
      <c r="D44" s="44"/>
      <c r="E44" s="45"/>
      <c r="F44" s="47"/>
      <c r="G44" s="46"/>
      <c r="H44" s="70"/>
    </row>
    <row r="45" spans="1:8" s="54" customFormat="1" x14ac:dyDescent="0.2">
      <c r="A45" s="37" t="s">
        <v>6</v>
      </c>
      <c r="B45" s="38">
        <f>SUM(B46:B49)</f>
        <v>519</v>
      </c>
      <c r="C45" s="39">
        <f>(B45/B$56)*100</f>
        <v>3.9733578318787321</v>
      </c>
      <c r="D45" s="39"/>
      <c r="E45" s="48">
        <f>SUM(E46:E49)</f>
        <v>36567552</v>
      </c>
      <c r="F45" s="39">
        <f>(E45/E$56)*100</f>
        <v>4.076687643663667</v>
      </c>
      <c r="G45" s="46"/>
      <c r="H45" s="71">
        <v>26520.7</v>
      </c>
    </row>
    <row r="46" spans="1:8" s="54" customFormat="1" x14ac:dyDescent="0.2">
      <c r="A46" s="42" t="s">
        <v>32</v>
      </c>
      <c r="B46" s="49">
        <v>175</v>
      </c>
      <c r="C46" s="44">
        <f>(B46/B$56)*100</f>
        <v>1.339764201500536</v>
      </c>
      <c r="D46" s="44"/>
      <c r="E46" s="45">
        <v>8238719</v>
      </c>
      <c r="F46" s="44">
        <f>(E46/E$56)*100</f>
        <v>0.91848324839784423</v>
      </c>
      <c r="G46" s="46"/>
      <c r="H46" s="69">
        <v>25450.07</v>
      </c>
    </row>
    <row r="47" spans="1:8" s="54" customFormat="1" x14ac:dyDescent="0.2">
      <c r="A47" s="42" t="s">
        <v>33</v>
      </c>
      <c r="B47" s="49">
        <v>29</v>
      </c>
      <c r="C47" s="44">
        <f>(B47/B$56)*100</f>
        <v>0.22201806767723165</v>
      </c>
      <c r="D47" s="44"/>
      <c r="E47" s="45">
        <v>2048681</v>
      </c>
      <c r="F47" s="44">
        <f>(E47/E$56)*100</f>
        <v>0.22839463025877493</v>
      </c>
      <c r="G47" s="46"/>
      <c r="H47" s="69">
        <v>30190.04</v>
      </c>
    </row>
    <row r="48" spans="1:8" s="54" customFormat="1" x14ac:dyDescent="0.2">
      <c r="A48" s="42" t="s">
        <v>34</v>
      </c>
      <c r="B48" s="49">
        <v>25</v>
      </c>
      <c r="C48" s="44">
        <f>(B48/B$56)*100</f>
        <v>0.19139488592864798</v>
      </c>
      <c r="D48" s="44"/>
      <c r="E48" s="45">
        <v>791615</v>
      </c>
      <c r="F48" s="44">
        <f>(E48/E$56)*100</f>
        <v>8.8252204824616487E-2</v>
      </c>
      <c r="G48" s="46"/>
      <c r="H48" s="69">
        <v>29479.57</v>
      </c>
    </row>
    <row r="49" spans="1:8" s="54" customFormat="1" x14ac:dyDescent="0.2">
      <c r="A49" s="42" t="s">
        <v>35</v>
      </c>
      <c r="B49" s="49">
        <v>290</v>
      </c>
      <c r="C49" s="44">
        <f>(B49/B$56)*100</f>
        <v>2.2201806767723169</v>
      </c>
      <c r="D49" s="44"/>
      <c r="E49" s="45">
        <v>25488537</v>
      </c>
      <c r="F49" s="44">
        <f>(E49/E$56)*100</f>
        <v>2.8415575601824319</v>
      </c>
      <c r="G49" s="46"/>
      <c r="H49" s="69">
        <v>25624.22</v>
      </c>
    </row>
    <row r="50" spans="1:8" s="54" customFormat="1" x14ac:dyDescent="0.2">
      <c r="A50" s="37"/>
      <c r="B50" s="49" t="s">
        <v>165</v>
      </c>
      <c r="C50" s="44"/>
      <c r="D50" s="44"/>
      <c r="E50" s="45"/>
      <c r="F50" s="47"/>
      <c r="G50" s="46"/>
      <c r="H50" s="70"/>
    </row>
    <row r="51" spans="1:8" s="54" customFormat="1" x14ac:dyDescent="0.2">
      <c r="A51" s="37" t="s">
        <v>7</v>
      </c>
      <c r="B51" s="38">
        <f>SUM(B52:B54)</f>
        <v>424</v>
      </c>
      <c r="C51" s="39">
        <f>(B51/B$56)*100</f>
        <v>3.24605726534987</v>
      </c>
      <c r="D51" s="39"/>
      <c r="E51" s="48">
        <f>SUM(E52:E54)</f>
        <v>10465562</v>
      </c>
      <c r="F51" s="39">
        <f>(E51/E$56)*100</f>
        <v>1.1667400456392603</v>
      </c>
      <c r="G51" s="46"/>
      <c r="H51" s="71">
        <v>16674.400000000001</v>
      </c>
    </row>
    <row r="52" spans="1:8" s="54" customFormat="1" x14ac:dyDescent="0.2">
      <c r="A52" s="42" t="s">
        <v>36</v>
      </c>
      <c r="B52" s="43">
        <v>78</v>
      </c>
      <c r="C52" s="44">
        <f>(B52/B$56)*100</f>
        <v>0.59715204409738176</v>
      </c>
      <c r="D52" s="44"/>
      <c r="E52" s="45">
        <v>2483720</v>
      </c>
      <c r="F52" s="44">
        <f>(E52/E$56)*100</f>
        <v>0.27689440721436109</v>
      </c>
      <c r="G52" s="46"/>
      <c r="H52" s="69">
        <v>19091.169999999998</v>
      </c>
    </row>
    <row r="53" spans="1:8" s="54" customFormat="1" x14ac:dyDescent="0.2">
      <c r="A53" s="42" t="s">
        <v>37</v>
      </c>
      <c r="B53" s="43">
        <v>63</v>
      </c>
      <c r="C53" s="44">
        <f>(B53/B$56)*100</f>
        <v>0.48231511254019299</v>
      </c>
      <c r="D53" s="44"/>
      <c r="E53" s="45">
        <v>3093411</v>
      </c>
      <c r="F53" s="44">
        <f>(E53/E$56)*100</f>
        <v>0.34486504320752093</v>
      </c>
      <c r="G53" s="46"/>
      <c r="H53" s="69">
        <v>23656.79</v>
      </c>
    </row>
    <row r="54" spans="1:8" s="54" customFormat="1" x14ac:dyDescent="0.2">
      <c r="A54" s="42" t="s">
        <v>67</v>
      </c>
      <c r="B54" s="43">
        <v>283</v>
      </c>
      <c r="C54" s="44">
        <f>(B54/B$56)*100</f>
        <v>2.1665901087122954</v>
      </c>
      <c r="D54" s="44"/>
      <c r="E54" s="45">
        <v>4888431</v>
      </c>
      <c r="F54" s="44">
        <f>(E54/E$56)*100</f>
        <v>0.54498059521737807</v>
      </c>
      <c r="G54" s="46"/>
      <c r="H54" s="69">
        <v>13946.68</v>
      </c>
    </row>
    <row r="55" spans="1:8" s="54" customFormat="1" x14ac:dyDescent="0.2">
      <c r="A55" s="37"/>
      <c r="B55" s="43"/>
      <c r="C55" s="56"/>
      <c r="D55" s="56"/>
      <c r="E55" s="57"/>
      <c r="F55" s="56"/>
      <c r="G55" s="46"/>
      <c r="H55" s="68"/>
    </row>
    <row r="56" spans="1:8" s="54" customFormat="1" x14ac:dyDescent="0.2">
      <c r="A56" s="58" t="s">
        <v>0</v>
      </c>
      <c r="B56" s="59">
        <f>B10+B16+B18+B34+B40+B45+B51</f>
        <v>13062</v>
      </c>
      <c r="C56" s="60">
        <f>C10+C16+C18+C34+C40+C45+C51</f>
        <v>100.00000000000001</v>
      </c>
      <c r="D56" s="60" t="s">
        <v>11</v>
      </c>
      <c r="E56" s="61">
        <f>E10+E16+E18+E34+E40+E45+E51</f>
        <v>896991754</v>
      </c>
      <c r="F56" s="60">
        <f>F10+F16+F18+F34+F40+F45+F51</f>
        <v>100</v>
      </c>
      <c r="G56" s="62" t="s">
        <v>11</v>
      </c>
      <c r="H56" s="73">
        <v>25532.63</v>
      </c>
    </row>
    <row r="58" spans="1:8" x14ac:dyDescent="0.2">
      <c r="A58" s="78"/>
    </row>
    <row r="59" spans="1:8" x14ac:dyDescent="0.2">
      <c r="F59" s="64"/>
    </row>
  </sheetData>
  <mergeCells count="5">
    <mergeCell ref="A5:H5"/>
    <mergeCell ref="A6:G6"/>
    <mergeCell ref="A1:H1"/>
    <mergeCell ref="A2:H2"/>
    <mergeCell ref="A4:H4"/>
  </mergeCells>
  <printOptions horizontalCentered="1"/>
  <pageMargins left="0.7" right="0.7" top="0.75" bottom="0.75" header="0.3" footer="0.3"/>
  <pageSetup scale="81"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G47"/>
  <sheetViews>
    <sheetView showGridLines="0" workbookViewId="0">
      <selection sqref="A1:G1"/>
    </sheetView>
  </sheetViews>
  <sheetFormatPr baseColWidth="10" defaultColWidth="9.1640625" defaultRowHeight="15" x14ac:dyDescent="0.2"/>
  <cols>
    <col min="1" max="1" width="22.1640625" style="125" customWidth="1"/>
    <col min="2" max="2" width="12.5" style="125" customWidth="1"/>
    <col min="3" max="3" width="10.5" style="125" customWidth="1"/>
    <col min="4" max="4" width="12.5" style="125" customWidth="1"/>
    <col min="5" max="5" width="10.5" style="125" customWidth="1"/>
    <col min="6" max="6" width="12.5" style="125" customWidth="1"/>
    <col min="7" max="7" width="10.5" style="125" customWidth="1"/>
    <col min="8" max="16384" width="9.1640625" style="125"/>
  </cols>
  <sheetData>
    <row r="1" spans="1:7" ht="18" x14ac:dyDescent="0.2">
      <c r="A1" s="289" t="s">
        <v>8</v>
      </c>
      <c r="B1" s="289"/>
      <c r="C1" s="289"/>
      <c r="D1" s="289"/>
      <c r="E1" s="289"/>
      <c r="F1" s="289"/>
      <c r="G1" s="289"/>
    </row>
    <row r="2" spans="1:7" ht="18" x14ac:dyDescent="0.2">
      <c r="A2" s="289" t="s">
        <v>161</v>
      </c>
      <c r="B2" s="289"/>
      <c r="C2" s="289"/>
      <c r="D2" s="289"/>
      <c r="E2" s="289"/>
      <c r="F2" s="289"/>
      <c r="G2" s="289"/>
    </row>
    <row r="3" spans="1:7" x14ac:dyDescent="0.2">
      <c r="A3" s="108"/>
      <c r="B3" s="108"/>
      <c r="C3" s="108"/>
    </row>
    <row r="4" spans="1:7" ht="18" x14ac:dyDescent="0.2">
      <c r="A4" s="289" t="s">
        <v>117</v>
      </c>
      <c r="B4" s="289"/>
      <c r="C4" s="289"/>
      <c r="D4" s="289"/>
      <c r="E4" s="289"/>
      <c r="F4" s="289"/>
      <c r="G4" s="289"/>
    </row>
    <row r="5" spans="1:7" ht="18" x14ac:dyDescent="0.2">
      <c r="A5" s="289" t="s">
        <v>116</v>
      </c>
      <c r="B5" s="289"/>
      <c r="C5" s="289"/>
      <c r="D5" s="289"/>
      <c r="E5" s="289"/>
      <c r="F5" s="289"/>
      <c r="G5" s="289"/>
    </row>
    <row r="6" spans="1:7" ht="18" x14ac:dyDescent="0.2">
      <c r="A6" s="260"/>
      <c r="B6" s="260"/>
      <c r="C6" s="260"/>
      <c r="D6" s="260"/>
      <c r="E6" s="260"/>
      <c r="F6" s="260"/>
      <c r="G6" s="260"/>
    </row>
    <row r="7" spans="1:7" ht="18" x14ac:dyDescent="0.2">
      <c r="A7" s="126"/>
      <c r="B7" s="299" t="s">
        <v>154</v>
      </c>
      <c r="C7" s="300"/>
      <c r="D7" s="300"/>
      <c r="E7" s="300"/>
      <c r="F7" s="300"/>
      <c r="G7" s="301"/>
    </row>
    <row r="8" spans="1:7" x14ac:dyDescent="0.2">
      <c r="A8" s="127"/>
      <c r="B8" s="297" t="s">
        <v>93</v>
      </c>
      <c r="C8" s="298"/>
      <c r="D8" s="297" t="s">
        <v>94</v>
      </c>
      <c r="E8" s="298"/>
      <c r="F8" s="297" t="s">
        <v>95</v>
      </c>
      <c r="G8" s="298"/>
    </row>
    <row r="9" spans="1:7" ht="33.75" customHeight="1" x14ac:dyDescent="0.2">
      <c r="A9" s="81" t="s">
        <v>64</v>
      </c>
      <c r="B9" s="267" t="s">
        <v>63</v>
      </c>
      <c r="C9" s="128" t="s">
        <v>139</v>
      </c>
      <c r="D9" s="267" t="s">
        <v>63</v>
      </c>
      <c r="E9" s="128" t="s">
        <v>139</v>
      </c>
      <c r="F9" s="267" t="s">
        <v>63</v>
      </c>
      <c r="G9" s="128" t="s">
        <v>139</v>
      </c>
    </row>
    <row r="10" spans="1:7" x14ac:dyDescent="0.2">
      <c r="A10" s="28"/>
      <c r="B10" s="129"/>
      <c r="C10" s="130"/>
      <c r="D10" s="129"/>
      <c r="E10" s="130"/>
      <c r="F10" s="129"/>
      <c r="G10" s="130"/>
    </row>
    <row r="11" spans="1:7" x14ac:dyDescent="0.2">
      <c r="A11" s="28" t="s">
        <v>146</v>
      </c>
      <c r="B11" s="132">
        <v>443</v>
      </c>
      <c r="C11" s="133">
        <v>3018019</v>
      </c>
      <c r="D11" s="132">
        <v>216</v>
      </c>
      <c r="E11" s="133">
        <v>2848444</v>
      </c>
      <c r="F11" s="132">
        <v>156</v>
      </c>
      <c r="G11" s="133">
        <v>3142814</v>
      </c>
    </row>
    <row r="12" spans="1:7" x14ac:dyDescent="0.2">
      <c r="A12" s="28" t="s">
        <v>74</v>
      </c>
      <c r="B12" s="140">
        <v>88</v>
      </c>
      <c r="C12" s="134">
        <v>602839</v>
      </c>
      <c r="D12" s="140">
        <v>28</v>
      </c>
      <c r="E12" s="134">
        <v>266335</v>
      </c>
      <c r="F12" s="140">
        <v>38</v>
      </c>
      <c r="G12" s="134">
        <v>763058</v>
      </c>
    </row>
    <row r="13" spans="1:7" x14ac:dyDescent="0.2">
      <c r="A13" s="28" t="s">
        <v>75</v>
      </c>
      <c r="B13" s="132">
        <v>1601</v>
      </c>
      <c r="C13" s="134">
        <v>8431628</v>
      </c>
      <c r="D13" s="132">
        <v>684</v>
      </c>
      <c r="E13" s="134">
        <v>7812394</v>
      </c>
      <c r="F13" s="132">
        <v>434</v>
      </c>
      <c r="G13" s="134">
        <v>8317914</v>
      </c>
    </row>
    <row r="14" spans="1:7" x14ac:dyDescent="0.2">
      <c r="A14" s="28" t="s">
        <v>76</v>
      </c>
      <c r="B14" s="140">
        <v>251</v>
      </c>
      <c r="C14" s="134">
        <v>1654193</v>
      </c>
      <c r="D14" s="140">
        <v>72</v>
      </c>
      <c r="E14" s="134">
        <v>924407</v>
      </c>
      <c r="F14" s="140">
        <v>58</v>
      </c>
      <c r="G14" s="134">
        <v>1209977</v>
      </c>
    </row>
    <row r="15" spans="1:7" x14ac:dyDescent="0.2">
      <c r="A15" s="28" t="s">
        <v>77</v>
      </c>
      <c r="B15" s="132">
        <v>795</v>
      </c>
      <c r="C15" s="134">
        <v>4952417</v>
      </c>
      <c r="D15" s="132">
        <v>368</v>
      </c>
      <c r="E15" s="134">
        <v>3998627</v>
      </c>
      <c r="F15" s="132">
        <v>259</v>
      </c>
      <c r="G15" s="134">
        <v>4951874</v>
      </c>
    </row>
    <row r="16" spans="1:7" x14ac:dyDescent="0.2">
      <c r="A16" s="28" t="s">
        <v>78</v>
      </c>
      <c r="B16" s="140">
        <v>137</v>
      </c>
      <c r="C16" s="134">
        <v>943980</v>
      </c>
      <c r="D16" s="140">
        <v>62</v>
      </c>
      <c r="E16" s="134">
        <v>857935</v>
      </c>
      <c r="F16" s="140">
        <v>39</v>
      </c>
      <c r="G16" s="134">
        <v>752295</v>
      </c>
    </row>
    <row r="17" spans="1:7" x14ac:dyDescent="0.2">
      <c r="A17" s="28" t="s">
        <v>79</v>
      </c>
      <c r="B17" s="140">
        <v>172</v>
      </c>
      <c r="C17" s="134">
        <v>1096026</v>
      </c>
      <c r="D17" s="140">
        <v>59</v>
      </c>
      <c r="E17" s="134">
        <v>778901</v>
      </c>
      <c r="F17" s="140">
        <v>47</v>
      </c>
      <c r="G17" s="134">
        <v>872037</v>
      </c>
    </row>
    <row r="18" spans="1:7" x14ac:dyDescent="0.2">
      <c r="A18" s="28"/>
      <c r="B18" s="140"/>
      <c r="C18" s="189"/>
      <c r="D18" s="140"/>
      <c r="E18" s="189"/>
      <c r="F18" s="140"/>
      <c r="G18" s="189"/>
    </row>
    <row r="19" spans="1:7" x14ac:dyDescent="0.2">
      <c r="A19" s="81" t="s">
        <v>0</v>
      </c>
      <c r="B19" s="160">
        <f t="shared" ref="B19:G19" si="0">SUM(B11:B17)</f>
        <v>3487</v>
      </c>
      <c r="C19" s="190">
        <f t="shared" si="0"/>
        <v>20699102</v>
      </c>
      <c r="D19" s="160">
        <f t="shared" si="0"/>
        <v>1489</v>
      </c>
      <c r="E19" s="190">
        <f t="shared" si="0"/>
        <v>17487043</v>
      </c>
      <c r="F19" s="160">
        <f t="shared" si="0"/>
        <v>1031</v>
      </c>
      <c r="G19" s="190">
        <f t="shared" si="0"/>
        <v>20009969</v>
      </c>
    </row>
    <row r="21" spans="1:7" ht="18" x14ac:dyDescent="0.2">
      <c r="A21" s="126"/>
      <c r="B21" s="299" t="s">
        <v>154</v>
      </c>
      <c r="C21" s="300"/>
      <c r="D21" s="300"/>
      <c r="E21" s="300"/>
      <c r="F21" s="300"/>
      <c r="G21" s="301"/>
    </row>
    <row r="22" spans="1:7" x14ac:dyDescent="0.2">
      <c r="A22" s="127"/>
      <c r="B22" s="297" t="s">
        <v>60</v>
      </c>
      <c r="C22" s="298"/>
      <c r="D22" s="297" t="s">
        <v>52</v>
      </c>
      <c r="E22" s="298"/>
      <c r="F22" s="297" t="s">
        <v>96</v>
      </c>
      <c r="G22" s="298"/>
    </row>
    <row r="23" spans="1:7" ht="31" x14ac:dyDescent="0.2">
      <c r="A23" s="81" t="s">
        <v>64</v>
      </c>
      <c r="B23" s="267" t="s">
        <v>63</v>
      </c>
      <c r="C23" s="128" t="s">
        <v>139</v>
      </c>
      <c r="D23" s="267" t="s">
        <v>63</v>
      </c>
      <c r="E23" s="128" t="s">
        <v>139</v>
      </c>
      <c r="F23" s="267" t="s">
        <v>63</v>
      </c>
      <c r="G23" s="128" t="s">
        <v>139</v>
      </c>
    </row>
    <row r="24" spans="1:7" x14ac:dyDescent="0.2">
      <c r="A24" s="28"/>
      <c r="B24" s="129"/>
      <c r="C24" s="130"/>
      <c r="D24" s="129"/>
      <c r="E24" s="130"/>
      <c r="F24" s="129"/>
      <c r="G24" s="130"/>
    </row>
    <row r="25" spans="1:7" x14ac:dyDescent="0.2">
      <c r="A25" s="28" t="s">
        <v>146</v>
      </c>
      <c r="B25" s="132">
        <v>140</v>
      </c>
      <c r="C25" s="133">
        <v>3564340</v>
      </c>
      <c r="D25" s="132">
        <v>127</v>
      </c>
      <c r="E25" s="133">
        <v>3702639</v>
      </c>
      <c r="F25" s="132">
        <v>202</v>
      </c>
      <c r="G25" s="133">
        <v>7059353</v>
      </c>
    </row>
    <row r="26" spans="1:7" x14ac:dyDescent="0.2">
      <c r="A26" s="28" t="s">
        <v>74</v>
      </c>
      <c r="B26" s="140">
        <v>21</v>
      </c>
      <c r="C26" s="134">
        <v>524027</v>
      </c>
      <c r="D26" s="140">
        <v>18</v>
      </c>
      <c r="E26" s="134">
        <v>529033</v>
      </c>
      <c r="F26" s="140">
        <v>32</v>
      </c>
      <c r="G26" s="134">
        <v>1117889</v>
      </c>
    </row>
    <row r="27" spans="1:7" x14ac:dyDescent="0.2">
      <c r="A27" s="28" t="s">
        <v>75</v>
      </c>
      <c r="B27" s="132">
        <v>365</v>
      </c>
      <c r="C27" s="134">
        <v>9200662</v>
      </c>
      <c r="D27" s="132">
        <v>257</v>
      </c>
      <c r="E27" s="134">
        <v>7492692</v>
      </c>
      <c r="F27" s="132">
        <v>355</v>
      </c>
      <c r="G27" s="134">
        <v>12309212</v>
      </c>
    </row>
    <row r="28" spans="1:7" x14ac:dyDescent="0.2">
      <c r="A28" s="28" t="s">
        <v>76</v>
      </c>
      <c r="B28" s="140">
        <v>60</v>
      </c>
      <c r="C28" s="134">
        <v>1523536</v>
      </c>
      <c r="D28" s="140">
        <v>50</v>
      </c>
      <c r="E28" s="134">
        <v>1465752</v>
      </c>
      <c r="F28" s="140">
        <v>80</v>
      </c>
      <c r="G28" s="134">
        <v>2838256</v>
      </c>
    </row>
    <row r="29" spans="1:7" x14ac:dyDescent="0.2">
      <c r="A29" s="28" t="s">
        <v>77</v>
      </c>
      <c r="B29" s="132">
        <v>234</v>
      </c>
      <c r="C29" s="134">
        <v>5886658</v>
      </c>
      <c r="D29" s="132">
        <v>181</v>
      </c>
      <c r="E29" s="134">
        <v>5274699</v>
      </c>
      <c r="F29" s="132">
        <v>251</v>
      </c>
      <c r="G29" s="134">
        <v>8787573</v>
      </c>
    </row>
    <row r="30" spans="1:7" x14ac:dyDescent="0.2">
      <c r="A30" s="28" t="s">
        <v>78</v>
      </c>
      <c r="B30" s="140">
        <v>30</v>
      </c>
      <c r="C30" s="134">
        <v>765767</v>
      </c>
      <c r="D30" s="140">
        <v>31</v>
      </c>
      <c r="E30" s="134">
        <v>912371</v>
      </c>
      <c r="F30" s="140">
        <v>37</v>
      </c>
      <c r="G30" s="134">
        <v>1290773</v>
      </c>
    </row>
    <row r="31" spans="1:7" x14ac:dyDescent="0.2">
      <c r="A31" s="28" t="s">
        <v>79</v>
      </c>
      <c r="B31" s="140">
        <v>34</v>
      </c>
      <c r="C31" s="134">
        <v>854284</v>
      </c>
      <c r="D31" s="140">
        <v>25</v>
      </c>
      <c r="E31" s="134">
        <v>725746</v>
      </c>
      <c r="F31" s="140">
        <v>40</v>
      </c>
      <c r="G31" s="134">
        <v>1395151</v>
      </c>
    </row>
    <row r="32" spans="1:7" x14ac:dyDescent="0.2">
      <c r="A32" s="28"/>
      <c r="B32" s="140"/>
      <c r="C32" s="189"/>
      <c r="D32" s="140"/>
      <c r="E32" s="189"/>
      <c r="F32" s="140"/>
      <c r="G32" s="189"/>
    </row>
    <row r="33" spans="1:7" x14ac:dyDescent="0.2">
      <c r="A33" s="81" t="s">
        <v>0</v>
      </c>
      <c r="B33" s="160">
        <f t="shared" ref="B33:G33" si="1">SUM(B25:B31)</f>
        <v>884</v>
      </c>
      <c r="C33" s="190">
        <f t="shared" si="1"/>
        <v>22319274</v>
      </c>
      <c r="D33" s="160">
        <f t="shared" si="1"/>
        <v>689</v>
      </c>
      <c r="E33" s="190">
        <f t="shared" si="1"/>
        <v>20102932</v>
      </c>
      <c r="F33" s="160">
        <f t="shared" si="1"/>
        <v>997</v>
      </c>
      <c r="G33" s="190">
        <f t="shared" si="1"/>
        <v>34798207</v>
      </c>
    </row>
    <row r="35" spans="1:7" ht="18" x14ac:dyDescent="0.2">
      <c r="A35" s="126"/>
      <c r="B35" s="299" t="s">
        <v>154</v>
      </c>
      <c r="C35" s="300"/>
      <c r="D35" s="300"/>
      <c r="E35" s="300"/>
      <c r="F35" s="300"/>
      <c r="G35" s="301"/>
    </row>
    <row r="36" spans="1:7" x14ac:dyDescent="0.2">
      <c r="A36" s="127"/>
      <c r="B36" s="297" t="s">
        <v>109</v>
      </c>
      <c r="C36" s="298"/>
      <c r="D36" s="297" t="s">
        <v>98</v>
      </c>
      <c r="E36" s="298"/>
      <c r="F36" s="297" t="s">
        <v>99</v>
      </c>
      <c r="G36" s="298"/>
    </row>
    <row r="37" spans="1:7" ht="31" x14ac:dyDescent="0.2">
      <c r="A37" s="81" t="s">
        <v>64</v>
      </c>
      <c r="B37" s="267" t="s">
        <v>63</v>
      </c>
      <c r="C37" s="128" t="s">
        <v>139</v>
      </c>
      <c r="D37" s="267" t="s">
        <v>63</v>
      </c>
      <c r="E37" s="128" t="s">
        <v>139</v>
      </c>
      <c r="F37" s="267" t="s">
        <v>63</v>
      </c>
      <c r="G37" s="128" t="s">
        <v>139</v>
      </c>
    </row>
    <row r="38" spans="1:7" x14ac:dyDescent="0.2">
      <c r="A38" s="28"/>
      <c r="B38" s="129"/>
      <c r="C38" s="130"/>
      <c r="D38" s="129"/>
      <c r="E38" s="130"/>
      <c r="F38" s="129"/>
      <c r="G38" s="130"/>
    </row>
    <row r="39" spans="1:7" x14ac:dyDescent="0.2">
      <c r="A39" s="28" t="s">
        <v>146</v>
      </c>
      <c r="B39" s="132">
        <v>580</v>
      </c>
      <c r="C39" s="133">
        <v>32658577</v>
      </c>
      <c r="D39" s="132">
        <v>589</v>
      </c>
      <c r="E39" s="133">
        <v>205178514</v>
      </c>
      <c r="F39" s="132">
        <f t="shared" ref="F39:G45" si="2">B11+D11+F11+B25+D25+F25+B39+D39</f>
        <v>2453</v>
      </c>
      <c r="G39" s="133">
        <f t="shared" si="2"/>
        <v>261172700</v>
      </c>
    </row>
    <row r="40" spans="1:7" x14ac:dyDescent="0.2">
      <c r="A40" s="28" t="s">
        <v>74</v>
      </c>
      <c r="B40" s="140">
        <v>82</v>
      </c>
      <c r="C40" s="134">
        <v>4331402</v>
      </c>
      <c r="D40" s="140">
        <v>67</v>
      </c>
      <c r="E40" s="134">
        <v>17080658</v>
      </c>
      <c r="F40" s="132">
        <f t="shared" si="2"/>
        <v>374</v>
      </c>
      <c r="G40" s="134">
        <f t="shared" si="2"/>
        <v>25215241</v>
      </c>
    </row>
    <row r="41" spans="1:7" x14ac:dyDescent="0.2">
      <c r="A41" s="28" t="s">
        <v>75</v>
      </c>
      <c r="B41" s="132">
        <v>712</v>
      </c>
      <c r="C41" s="134">
        <v>38174366</v>
      </c>
      <c r="D41" s="132">
        <v>669</v>
      </c>
      <c r="E41" s="134">
        <v>184445190</v>
      </c>
      <c r="F41" s="132">
        <f t="shared" si="2"/>
        <v>5077</v>
      </c>
      <c r="G41" s="134">
        <f t="shared" si="2"/>
        <v>276184058</v>
      </c>
    </row>
    <row r="42" spans="1:7" x14ac:dyDescent="0.2">
      <c r="A42" s="28" t="s">
        <v>76</v>
      </c>
      <c r="B42" s="140">
        <v>178</v>
      </c>
      <c r="C42" s="134">
        <v>9863058</v>
      </c>
      <c r="D42" s="140">
        <v>233</v>
      </c>
      <c r="E42" s="134">
        <v>70117199</v>
      </c>
      <c r="F42" s="132">
        <f t="shared" si="2"/>
        <v>982</v>
      </c>
      <c r="G42" s="134">
        <f t="shared" si="2"/>
        <v>89596378</v>
      </c>
    </row>
    <row r="43" spans="1:7" x14ac:dyDescent="0.2">
      <c r="A43" s="28" t="s">
        <v>77</v>
      </c>
      <c r="B43" s="132">
        <v>576</v>
      </c>
      <c r="C43" s="134">
        <v>31686205</v>
      </c>
      <c r="D43" s="132">
        <v>569</v>
      </c>
      <c r="E43" s="134">
        <v>132252211</v>
      </c>
      <c r="F43" s="132">
        <f t="shared" si="2"/>
        <v>3233</v>
      </c>
      <c r="G43" s="134">
        <f t="shared" si="2"/>
        <v>197790264</v>
      </c>
    </row>
    <row r="44" spans="1:7" x14ac:dyDescent="0.2">
      <c r="A44" s="28" t="s">
        <v>78</v>
      </c>
      <c r="B44" s="140">
        <v>78</v>
      </c>
      <c r="C44" s="134">
        <v>4315215</v>
      </c>
      <c r="D44" s="140">
        <v>105</v>
      </c>
      <c r="E44" s="134">
        <v>26729215</v>
      </c>
      <c r="F44" s="132">
        <f t="shared" si="2"/>
        <v>519</v>
      </c>
      <c r="G44" s="134">
        <f t="shared" si="2"/>
        <v>36567551</v>
      </c>
    </row>
    <row r="45" spans="1:7" x14ac:dyDescent="0.2">
      <c r="A45" s="28" t="s">
        <v>79</v>
      </c>
      <c r="B45" s="140">
        <v>27</v>
      </c>
      <c r="C45" s="134">
        <v>1434587</v>
      </c>
      <c r="D45" s="140">
        <v>20</v>
      </c>
      <c r="E45" s="134">
        <v>3308829</v>
      </c>
      <c r="F45" s="132">
        <f t="shared" si="2"/>
        <v>424</v>
      </c>
      <c r="G45" s="134">
        <f t="shared" si="2"/>
        <v>10465561</v>
      </c>
    </row>
    <row r="46" spans="1:7" x14ac:dyDescent="0.2">
      <c r="A46" s="28"/>
      <c r="B46" s="140"/>
      <c r="C46" s="189"/>
      <c r="D46" s="140"/>
      <c r="E46" s="189"/>
      <c r="F46" s="140"/>
      <c r="G46" s="189"/>
    </row>
    <row r="47" spans="1:7" x14ac:dyDescent="0.2">
      <c r="A47" s="81" t="s">
        <v>0</v>
      </c>
      <c r="B47" s="160">
        <f t="shared" ref="B47:G47" si="3">SUM(B39:B45)</f>
        <v>2233</v>
      </c>
      <c r="C47" s="190">
        <f t="shared" si="3"/>
        <v>122463410</v>
      </c>
      <c r="D47" s="160">
        <f t="shared" si="3"/>
        <v>2252</v>
      </c>
      <c r="E47" s="190">
        <f t="shared" si="3"/>
        <v>639111816</v>
      </c>
      <c r="F47" s="160">
        <f t="shared" si="3"/>
        <v>13062</v>
      </c>
      <c r="G47" s="190">
        <f t="shared" si="3"/>
        <v>896991753</v>
      </c>
    </row>
  </sheetData>
  <mergeCells count="16">
    <mergeCell ref="B7:G7"/>
    <mergeCell ref="B21:G21"/>
    <mergeCell ref="B35:G35"/>
    <mergeCell ref="D22:E22"/>
    <mergeCell ref="A1:G1"/>
    <mergeCell ref="A2:G2"/>
    <mergeCell ref="A4:G4"/>
    <mergeCell ref="A5:G5"/>
    <mergeCell ref="F22:G22"/>
    <mergeCell ref="B36:C36"/>
    <mergeCell ref="D36:E36"/>
    <mergeCell ref="F36:G36"/>
    <mergeCell ref="B8:C8"/>
    <mergeCell ref="D8:E8"/>
    <mergeCell ref="F8:G8"/>
    <mergeCell ref="B22:C22"/>
  </mergeCells>
  <printOptions horizontalCentered="1"/>
  <pageMargins left="0.7" right="0.7" top="0.75" bottom="0.75" header="0.3" footer="0.3"/>
  <pageSetup scale="9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H81"/>
  <sheetViews>
    <sheetView showGridLines="0" zoomScaleNormal="100" workbookViewId="0">
      <selection activeCell="A2" sqref="A2:H2"/>
    </sheetView>
  </sheetViews>
  <sheetFormatPr baseColWidth="10" defaultColWidth="9.1640625" defaultRowHeight="15" x14ac:dyDescent="0.2"/>
  <cols>
    <col min="1" max="1" width="20.6640625" style="1" customWidth="1"/>
    <col min="2" max="2" width="11.83203125" style="5" customWidth="1"/>
    <col min="3" max="3" width="11" style="5" customWidth="1"/>
    <col min="4" max="4" width="2.1640625" style="5" customWidth="1"/>
    <col min="5" max="5" width="14.6640625" style="5" customWidth="1"/>
    <col min="6" max="6" width="11" style="5" customWidth="1"/>
    <col min="7" max="7" width="2.5" style="1" customWidth="1"/>
    <col min="8" max="8" width="14.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ht="18" x14ac:dyDescent="0.2">
      <c r="A3" s="263"/>
      <c r="B3" s="263"/>
      <c r="C3" s="263"/>
      <c r="D3" s="263"/>
      <c r="E3" s="263"/>
      <c r="F3" s="263"/>
      <c r="G3" s="263"/>
      <c r="H3" s="263"/>
    </row>
    <row r="4" spans="1:8" ht="18" x14ac:dyDescent="0.2">
      <c r="A4" s="295" t="s">
        <v>130</v>
      </c>
      <c r="B4" s="295"/>
      <c r="C4" s="295"/>
      <c r="D4" s="295"/>
      <c r="E4" s="295"/>
      <c r="F4" s="295"/>
      <c r="G4" s="295"/>
      <c r="H4" s="295"/>
    </row>
    <row r="5" spans="1:8" ht="18" x14ac:dyDescent="0.2">
      <c r="A5" s="308" t="s">
        <v>83</v>
      </c>
      <c r="B5" s="308"/>
      <c r="C5" s="308"/>
      <c r="D5" s="308"/>
      <c r="E5" s="308"/>
      <c r="F5" s="308"/>
      <c r="G5" s="308"/>
      <c r="H5" s="308"/>
    </row>
    <row r="6" spans="1:8" ht="16" x14ac:dyDescent="0.2">
      <c r="A6" s="284"/>
      <c r="B6" s="284"/>
      <c r="C6" s="284"/>
      <c r="D6" s="284"/>
      <c r="E6" s="284"/>
      <c r="F6" s="284"/>
      <c r="G6" s="284"/>
      <c r="H6" s="284"/>
    </row>
    <row r="7" spans="1:8" ht="30" customHeight="1" x14ac:dyDescent="0.2">
      <c r="A7" s="13"/>
      <c r="B7" s="18"/>
      <c r="C7" s="197" t="s">
        <v>138</v>
      </c>
      <c r="D7" s="77"/>
      <c r="E7" s="201" t="s">
        <v>10</v>
      </c>
      <c r="F7" s="197" t="s">
        <v>138</v>
      </c>
      <c r="G7" s="14"/>
      <c r="H7" s="303" t="s">
        <v>149</v>
      </c>
    </row>
    <row r="8" spans="1:8" ht="15" customHeight="1" x14ac:dyDescent="0.2">
      <c r="A8" s="15" t="s">
        <v>81</v>
      </c>
      <c r="B8" s="6" t="s">
        <v>63</v>
      </c>
      <c r="C8" s="193" t="s">
        <v>99</v>
      </c>
      <c r="D8" s="76"/>
      <c r="E8" s="202" t="s">
        <v>65</v>
      </c>
      <c r="F8" s="193" t="s">
        <v>99</v>
      </c>
      <c r="G8" s="16"/>
      <c r="H8" s="304"/>
    </row>
    <row r="9" spans="1:8" ht="14.25" customHeight="1" x14ac:dyDescent="0.2">
      <c r="A9" s="17"/>
      <c r="B9" s="29"/>
      <c r="C9" s="30"/>
      <c r="D9" s="31"/>
      <c r="E9" s="32"/>
      <c r="F9" s="30"/>
      <c r="G9" s="33"/>
      <c r="H9" s="34"/>
    </row>
    <row r="10" spans="1:8" s="106" customFormat="1" ht="13" customHeight="1" x14ac:dyDescent="0.2">
      <c r="A10" s="92">
        <v>10001</v>
      </c>
      <c r="B10" s="93">
        <v>762</v>
      </c>
      <c r="C10" s="94">
        <f t="shared" ref="C10:C43" si="0">(B10/B$80)*100</f>
        <v>5.8337161231051908</v>
      </c>
      <c r="D10" s="95" t="s">
        <v>11</v>
      </c>
      <c r="E10" s="96">
        <v>43951913</v>
      </c>
      <c r="F10" s="94">
        <f t="shared" ref="F10:F43" si="1">(E10/E$80)*100</f>
        <v>4.8999238844727389</v>
      </c>
      <c r="G10" s="97" t="s">
        <v>11</v>
      </c>
      <c r="H10" s="98">
        <v>22038.57</v>
      </c>
    </row>
    <row r="11" spans="1:8" s="105" customFormat="1" ht="13" customHeight="1" x14ac:dyDescent="0.2">
      <c r="A11" s="92">
        <v>10002</v>
      </c>
      <c r="B11" s="93">
        <v>82</v>
      </c>
      <c r="C11" s="94">
        <f t="shared" si="0"/>
        <v>0.62777522584596546</v>
      </c>
      <c r="D11" s="95"/>
      <c r="E11" s="99">
        <v>2804860</v>
      </c>
      <c r="F11" s="94">
        <f t="shared" si="1"/>
        <v>0.31269629848880998</v>
      </c>
      <c r="G11" s="97"/>
      <c r="H11" s="100">
        <v>15863.35</v>
      </c>
    </row>
    <row r="12" spans="1:8" s="105" customFormat="1" ht="13" customHeight="1" x14ac:dyDescent="0.2">
      <c r="A12" s="92">
        <v>10003</v>
      </c>
      <c r="B12" s="93">
        <v>424</v>
      </c>
      <c r="C12" s="94">
        <f t="shared" si="0"/>
        <v>3.24605726534987</v>
      </c>
      <c r="D12" s="95"/>
      <c r="E12" s="99">
        <v>22079701</v>
      </c>
      <c r="F12" s="94">
        <f t="shared" si="1"/>
        <v>2.4615277676745633</v>
      </c>
      <c r="G12" s="97"/>
      <c r="H12" s="100">
        <v>26279.51</v>
      </c>
    </row>
    <row r="13" spans="1:8" s="105" customFormat="1" ht="13" customHeight="1" x14ac:dyDescent="0.2">
      <c r="A13" s="92">
        <v>10004</v>
      </c>
      <c r="B13" s="93">
        <v>208</v>
      </c>
      <c r="C13" s="94">
        <f t="shared" si="0"/>
        <v>1.5924054509263512</v>
      </c>
      <c r="D13" s="95"/>
      <c r="E13" s="99">
        <v>9995137</v>
      </c>
      <c r="F13" s="94">
        <f t="shared" si="1"/>
        <v>1.1142953098509547</v>
      </c>
      <c r="G13" s="97"/>
      <c r="H13" s="100">
        <v>21745.45</v>
      </c>
    </row>
    <row r="14" spans="1:8" s="107" customFormat="1" ht="13" customHeight="1" x14ac:dyDescent="0.2">
      <c r="A14" s="92">
        <v>10005</v>
      </c>
      <c r="B14" s="93">
        <v>208</v>
      </c>
      <c r="C14" s="94">
        <f t="shared" si="0"/>
        <v>1.5924054509263512</v>
      </c>
      <c r="D14" s="95"/>
      <c r="E14" s="101">
        <v>15306255</v>
      </c>
      <c r="F14" s="94">
        <f t="shared" si="1"/>
        <v>1.7063986374456621</v>
      </c>
      <c r="G14" s="102"/>
      <c r="H14" s="103">
        <v>26488.560000000001</v>
      </c>
    </row>
    <row r="15" spans="1:8" s="105" customFormat="1" ht="13" customHeight="1" x14ac:dyDescent="0.2">
      <c r="A15" s="92">
        <v>10006</v>
      </c>
      <c r="B15" s="93">
        <v>103</v>
      </c>
      <c r="C15" s="94">
        <f t="shared" si="0"/>
        <v>0.78854693002602971</v>
      </c>
      <c r="D15" s="95"/>
      <c r="E15" s="99">
        <v>3021919</v>
      </c>
      <c r="F15" s="94">
        <f t="shared" si="1"/>
        <v>0.33689484880992493</v>
      </c>
      <c r="G15" s="97"/>
      <c r="H15" s="100">
        <v>16653.72</v>
      </c>
    </row>
    <row r="16" spans="1:8" s="105" customFormat="1" ht="13" customHeight="1" x14ac:dyDescent="0.2">
      <c r="A16" s="92">
        <v>10007</v>
      </c>
      <c r="B16" s="93">
        <v>110</v>
      </c>
      <c r="C16" s="94">
        <f t="shared" si="0"/>
        <v>0.8421374980860511</v>
      </c>
      <c r="D16" s="95"/>
      <c r="E16" s="99">
        <v>6447939</v>
      </c>
      <c r="F16" s="94">
        <f t="shared" si="1"/>
        <v>0.71884039067248939</v>
      </c>
      <c r="G16" s="97"/>
      <c r="H16" s="100">
        <v>27258.15</v>
      </c>
    </row>
    <row r="17" spans="1:8" s="105" customFormat="1" ht="13" customHeight="1" x14ac:dyDescent="0.2">
      <c r="A17" s="92">
        <v>10009</v>
      </c>
      <c r="B17" s="93">
        <v>25</v>
      </c>
      <c r="C17" s="94">
        <f t="shared" si="0"/>
        <v>0.19139488592864798</v>
      </c>
      <c r="D17" s="95"/>
      <c r="E17" s="99">
        <v>661705</v>
      </c>
      <c r="F17" s="94">
        <f t="shared" si="1"/>
        <v>7.3769351836290575E-2</v>
      </c>
      <c r="G17" s="97"/>
      <c r="H17" s="100">
        <v>26116.74</v>
      </c>
    </row>
    <row r="18" spans="1:8" s="105" customFormat="1" ht="13" customHeight="1" x14ac:dyDescent="0.2">
      <c r="A18" s="92">
        <v>10010</v>
      </c>
      <c r="B18" s="93">
        <v>492</v>
      </c>
      <c r="C18" s="94">
        <f t="shared" si="0"/>
        <v>3.7666513550757923</v>
      </c>
      <c r="D18" s="95"/>
      <c r="E18" s="99">
        <v>25886632</v>
      </c>
      <c r="F18" s="94">
        <f t="shared" si="1"/>
        <v>2.885938694530914</v>
      </c>
      <c r="G18" s="97"/>
      <c r="H18" s="100">
        <v>21942.98</v>
      </c>
    </row>
    <row r="19" spans="1:8" s="105" customFormat="1" ht="13" customHeight="1" x14ac:dyDescent="0.2">
      <c r="A19" s="92">
        <v>10011</v>
      </c>
      <c r="B19" s="93">
        <v>476</v>
      </c>
      <c r="C19" s="94">
        <f t="shared" si="0"/>
        <v>3.644158628081458</v>
      </c>
      <c r="D19" s="95"/>
      <c r="E19" s="99">
        <v>21864110</v>
      </c>
      <c r="F19" s="94">
        <f t="shared" si="1"/>
        <v>2.4374928754918872</v>
      </c>
      <c r="G19" s="97"/>
      <c r="H19" s="100">
        <v>22714.15</v>
      </c>
    </row>
    <row r="20" spans="1:8" s="105" customFormat="1" ht="13" customHeight="1" x14ac:dyDescent="0.2">
      <c r="A20" s="92">
        <v>10012</v>
      </c>
      <c r="B20" s="93">
        <v>502</v>
      </c>
      <c r="C20" s="94">
        <f t="shared" si="0"/>
        <v>3.8432093094472513</v>
      </c>
      <c r="D20" s="95"/>
      <c r="E20" s="99">
        <v>18266017</v>
      </c>
      <c r="F20" s="94">
        <f t="shared" si="1"/>
        <v>2.0363639910846452</v>
      </c>
      <c r="G20" s="97"/>
      <c r="H20" s="100">
        <v>20942.310000000001</v>
      </c>
    </row>
    <row r="21" spans="1:8" s="105" customFormat="1" ht="13" customHeight="1" x14ac:dyDescent="0.2">
      <c r="A21" s="92">
        <v>10013</v>
      </c>
      <c r="B21" s="93">
        <v>423</v>
      </c>
      <c r="C21" s="94">
        <f t="shared" si="0"/>
        <v>3.2384014699127239</v>
      </c>
      <c r="D21" s="95"/>
      <c r="E21" s="99">
        <v>19874494</v>
      </c>
      <c r="F21" s="94">
        <f t="shared" si="1"/>
        <v>2.2156830316443825</v>
      </c>
      <c r="G21" s="97"/>
      <c r="H21" s="100">
        <v>22312.68</v>
      </c>
    </row>
    <row r="22" spans="1:8" s="105" customFormat="1" ht="13" customHeight="1" x14ac:dyDescent="0.2">
      <c r="A22" s="92">
        <v>10014</v>
      </c>
      <c r="B22" s="93">
        <v>296</v>
      </c>
      <c r="C22" s="94">
        <f t="shared" si="0"/>
        <v>2.2661154493951918</v>
      </c>
      <c r="D22" s="95"/>
      <c r="E22" s="99">
        <v>16622375</v>
      </c>
      <c r="F22" s="94">
        <f t="shared" si="1"/>
        <v>1.8531246246133257</v>
      </c>
      <c r="G22" s="97"/>
      <c r="H22" s="100">
        <v>24605.08</v>
      </c>
    </row>
    <row r="23" spans="1:8" s="105" customFormat="1" ht="13" customHeight="1" x14ac:dyDescent="0.2">
      <c r="A23" s="92">
        <v>10016</v>
      </c>
      <c r="B23" s="93">
        <v>656</v>
      </c>
      <c r="C23" s="94">
        <f t="shared" si="0"/>
        <v>5.0222018067677237</v>
      </c>
      <c r="D23" s="95"/>
      <c r="E23" s="99">
        <v>23997566</v>
      </c>
      <c r="F23" s="94">
        <f t="shared" si="1"/>
        <v>2.6753385412965058</v>
      </c>
      <c r="G23" s="97"/>
      <c r="H23" s="100">
        <v>23352.53</v>
      </c>
    </row>
    <row r="24" spans="1:8" s="105" customFormat="1" ht="13" customHeight="1" x14ac:dyDescent="0.2">
      <c r="A24" s="92">
        <v>10017</v>
      </c>
      <c r="B24" s="93">
        <v>957</v>
      </c>
      <c r="C24" s="94">
        <f t="shared" si="0"/>
        <v>7.3265962333486447</v>
      </c>
      <c r="D24" s="95"/>
      <c r="E24" s="99">
        <v>60516101</v>
      </c>
      <c r="F24" s="94">
        <f t="shared" si="1"/>
        <v>6.7465616043848788</v>
      </c>
      <c r="G24" s="97"/>
      <c r="H24" s="100">
        <v>26791.13</v>
      </c>
    </row>
    <row r="25" spans="1:8" s="105" customFormat="1" ht="13" customHeight="1" x14ac:dyDescent="0.2">
      <c r="A25" s="92">
        <v>10018</v>
      </c>
      <c r="B25" s="93">
        <v>827</v>
      </c>
      <c r="C25" s="94">
        <f t="shared" si="0"/>
        <v>6.3313428265196761</v>
      </c>
      <c r="D25" s="95"/>
      <c r="E25" s="99">
        <v>39777583</v>
      </c>
      <c r="F25" s="94">
        <f t="shared" si="1"/>
        <v>4.4345539409922106</v>
      </c>
      <c r="G25" s="97"/>
      <c r="H25" s="100">
        <v>22426.44</v>
      </c>
    </row>
    <row r="26" spans="1:8" s="105" customFormat="1" ht="13" customHeight="1" x14ac:dyDescent="0.2">
      <c r="A26" s="92">
        <v>10019</v>
      </c>
      <c r="B26" s="93">
        <v>993</v>
      </c>
      <c r="C26" s="94">
        <f t="shared" si="0"/>
        <v>7.6022048690858979</v>
      </c>
      <c r="D26" s="95"/>
      <c r="E26" s="99">
        <v>90357461</v>
      </c>
      <c r="F26" s="94">
        <f t="shared" si="1"/>
        <v>10.073388188910322</v>
      </c>
      <c r="G26" s="97"/>
      <c r="H26" s="100">
        <v>27941.78</v>
      </c>
    </row>
    <row r="27" spans="1:8" s="105" customFormat="1" ht="13" customHeight="1" x14ac:dyDescent="0.2">
      <c r="A27" s="92">
        <v>10020</v>
      </c>
      <c r="B27" s="93">
        <v>178</v>
      </c>
      <c r="C27" s="94">
        <f t="shared" si="0"/>
        <v>1.3627315878119737</v>
      </c>
      <c r="D27" s="95"/>
      <c r="E27" s="99">
        <v>22774721</v>
      </c>
      <c r="F27" s="94">
        <f t="shared" si="1"/>
        <v>2.5390112004932042</v>
      </c>
      <c r="G27" s="97"/>
      <c r="H27" s="100">
        <v>46920.17</v>
      </c>
    </row>
    <row r="28" spans="1:8" s="105" customFormat="1" ht="13" customHeight="1" x14ac:dyDescent="0.2">
      <c r="A28" s="92">
        <v>10021</v>
      </c>
      <c r="B28" s="93">
        <v>232</v>
      </c>
      <c r="C28" s="94">
        <f t="shared" si="0"/>
        <v>1.7761445414178532</v>
      </c>
      <c r="D28" s="95"/>
      <c r="E28" s="99">
        <v>9417379</v>
      </c>
      <c r="F28" s="94">
        <f t="shared" si="1"/>
        <v>1.049884684000717</v>
      </c>
      <c r="G28" s="97"/>
      <c r="H28" s="100">
        <v>26081.86</v>
      </c>
    </row>
    <row r="29" spans="1:8" s="105" customFormat="1" ht="13" customHeight="1" x14ac:dyDescent="0.2">
      <c r="A29" s="92">
        <v>10022</v>
      </c>
      <c r="B29" s="93">
        <v>1400</v>
      </c>
      <c r="C29" s="94">
        <f t="shared" si="0"/>
        <v>10.718113612004288</v>
      </c>
      <c r="D29" s="95"/>
      <c r="E29" s="99">
        <v>106798967</v>
      </c>
      <c r="F29" s="94">
        <f t="shared" si="1"/>
        <v>11.906348859953281</v>
      </c>
      <c r="G29" s="97"/>
      <c r="H29" s="100">
        <v>27669.8</v>
      </c>
    </row>
    <row r="30" spans="1:8" s="105" customFormat="1" ht="13" customHeight="1" x14ac:dyDescent="0.2">
      <c r="A30" s="92">
        <v>10023</v>
      </c>
      <c r="B30" s="93">
        <v>213</v>
      </c>
      <c r="C30" s="94">
        <f t="shared" si="0"/>
        <v>1.6306844281120809</v>
      </c>
      <c r="D30" s="95"/>
      <c r="E30" s="99">
        <v>12084433</v>
      </c>
      <c r="F30" s="94">
        <f t="shared" si="1"/>
        <v>1.3472178534529442</v>
      </c>
      <c r="G30" s="97"/>
      <c r="H30" s="100">
        <v>24463.040000000001</v>
      </c>
    </row>
    <row r="31" spans="1:8" s="105" customFormat="1" ht="13" customHeight="1" x14ac:dyDescent="0.2">
      <c r="A31" s="92">
        <v>10024</v>
      </c>
      <c r="B31" s="93">
        <v>115</v>
      </c>
      <c r="C31" s="94">
        <f t="shared" si="0"/>
        <v>0.8804164752717808</v>
      </c>
      <c r="D31" s="95"/>
      <c r="E31" s="99">
        <v>3835794</v>
      </c>
      <c r="F31" s="94">
        <f t="shared" si="1"/>
        <v>0.42762868220359884</v>
      </c>
      <c r="G31" s="97"/>
      <c r="H31" s="100">
        <v>22755.06</v>
      </c>
    </row>
    <row r="32" spans="1:8" s="105" customFormat="1" ht="13" customHeight="1" x14ac:dyDescent="0.2">
      <c r="A32" s="92">
        <v>10025</v>
      </c>
      <c r="B32" s="93">
        <v>50</v>
      </c>
      <c r="C32" s="94">
        <f t="shared" si="0"/>
        <v>0.38278977185729596</v>
      </c>
      <c r="D32" s="95"/>
      <c r="E32" s="99">
        <v>1714027</v>
      </c>
      <c r="F32" s="94">
        <f t="shared" si="1"/>
        <v>0.19108614990048683</v>
      </c>
      <c r="G32" s="97"/>
      <c r="H32" s="100">
        <v>24072.81</v>
      </c>
    </row>
    <row r="33" spans="1:8" s="105" customFormat="1" ht="13" customHeight="1" x14ac:dyDescent="0.2">
      <c r="A33" s="92">
        <v>10028</v>
      </c>
      <c r="B33" s="93">
        <v>160</v>
      </c>
      <c r="C33" s="94">
        <f t="shared" si="0"/>
        <v>1.2249272699433471</v>
      </c>
      <c r="D33" s="95"/>
      <c r="E33" s="99">
        <v>5198595</v>
      </c>
      <c r="F33" s="94">
        <f t="shared" si="1"/>
        <v>0.57955884209637376</v>
      </c>
      <c r="G33" s="97"/>
      <c r="H33" s="100">
        <v>21632.84</v>
      </c>
    </row>
    <row r="34" spans="1:8" s="105" customFormat="1" ht="13" customHeight="1" x14ac:dyDescent="0.2">
      <c r="A34" s="92">
        <v>10036</v>
      </c>
      <c r="B34" s="93">
        <v>815</v>
      </c>
      <c r="C34" s="94">
        <f t="shared" si="0"/>
        <v>6.2394732812739244</v>
      </c>
      <c r="D34" s="95"/>
      <c r="E34" s="99">
        <v>80386803</v>
      </c>
      <c r="F34" s="94">
        <f t="shared" si="1"/>
        <v>8.9618218896662096</v>
      </c>
      <c r="G34" s="97"/>
      <c r="H34" s="100">
        <v>29310.68</v>
      </c>
    </row>
    <row r="35" spans="1:8" s="105" customFormat="1" ht="13" customHeight="1" x14ac:dyDescent="0.2">
      <c r="A35" s="92">
        <v>10038</v>
      </c>
      <c r="B35" s="93">
        <v>147</v>
      </c>
      <c r="C35" s="94">
        <f t="shared" si="0"/>
        <v>1.1254019292604502</v>
      </c>
      <c r="D35" s="95"/>
      <c r="E35" s="99">
        <v>6813953</v>
      </c>
      <c r="F35" s="94">
        <f t="shared" si="1"/>
        <v>0.75964500230910714</v>
      </c>
      <c r="G35" s="97"/>
      <c r="H35" s="100">
        <v>23121.58</v>
      </c>
    </row>
    <row r="36" spans="1:8" s="105" customFormat="1" ht="13" customHeight="1" x14ac:dyDescent="0.2">
      <c r="A36" s="92">
        <v>10041</v>
      </c>
      <c r="B36" s="93">
        <v>13</v>
      </c>
      <c r="C36" s="94">
        <f t="shared" si="0"/>
        <v>9.9525340682896951E-2</v>
      </c>
      <c r="D36" s="95"/>
      <c r="E36" s="99">
        <v>1171001</v>
      </c>
      <c r="F36" s="94">
        <f t="shared" si="1"/>
        <v>0.13054757750001603</v>
      </c>
      <c r="G36" s="97"/>
      <c r="H36" s="100">
        <v>65564.03</v>
      </c>
    </row>
    <row r="37" spans="1:8" s="105" customFormat="1" ht="13" customHeight="1" x14ac:dyDescent="0.2">
      <c r="A37" s="92">
        <v>10055</v>
      </c>
      <c r="B37" s="93">
        <v>14</v>
      </c>
      <c r="C37" s="94">
        <f t="shared" si="0"/>
        <v>0.10718113612004287</v>
      </c>
      <c r="D37" s="95"/>
      <c r="E37" s="99">
        <v>1698533</v>
      </c>
      <c r="F37" s="94">
        <f t="shared" si="1"/>
        <v>0.18935882074723653</v>
      </c>
      <c r="G37" s="97"/>
      <c r="H37" s="100">
        <v>49358.28</v>
      </c>
    </row>
    <row r="38" spans="1:8" s="105" customFormat="1" ht="13" customHeight="1" x14ac:dyDescent="0.2">
      <c r="A38" s="92">
        <v>10065</v>
      </c>
      <c r="B38" s="93">
        <v>234</v>
      </c>
      <c r="C38" s="94">
        <f t="shared" si="0"/>
        <v>1.7914561322921452</v>
      </c>
      <c r="D38" s="95"/>
      <c r="E38" s="99">
        <v>12130119</v>
      </c>
      <c r="F38" s="94">
        <f t="shared" si="1"/>
        <v>1.3523110998512529</v>
      </c>
      <c r="G38" s="97"/>
      <c r="H38" s="100">
        <v>28372.5</v>
      </c>
    </row>
    <row r="39" spans="1:8" s="105" customFormat="1" ht="13" customHeight="1" x14ac:dyDescent="0.2">
      <c r="A39" s="92">
        <v>10075</v>
      </c>
      <c r="B39" s="93">
        <v>81</v>
      </c>
      <c r="C39" s="94">
        <f t="shared" si="0"/>
        <v>0.62011943040881945</v>
      </c>
      <c r="D39" s="95"/>
      <c r="E39" s="99">
        <v>2783934</v>
      </c>
      <c r="F39" s="94">
        <f t="shared" si="1"/>
        <v>0.31036338962983773</v>
      </c>
      <c r="G39" s="97"/>
      <c r="H39" s="100">
        <v>19354.41</v>
      </c>
    </row>
    <row r="40" spans="1:8" s="107" customFormat="1" ht="13" customHeight="1" x14ac:dyDescent="0.2">
      <c r="A40" s="92">
        <v>10103</v>
      </c>
      <c r="B40" s="93">
        <v>19</v>
      </c>
      <c r="C40" s="94">
        <f t="shared" si="0"/>
        <v>0.14546011330577249</v>
      </c>
      <c r="D40" s="95"/>
      <c r="E40" s="101">
        <v>43857660</v>
      </c>
      <c r="F40" s="94">
        <f t="shared" si="1"/>
        <v>4.8894162070052483</v>
      </c>
      <c r="G40" s="102"/>
      <c r="H40" s="103">
        <v>120351.74</v>
      </c>
    </row>
    <row r="41" spans="1:8" s="107" customFormat="1" ht="13" customHeight="1" x14ac:dyDescent="0.2">
      <c r="A41" s="92">
        <v>10104</v>
      </c>
      <c r="B41" s="93">
        <v>24</v>
      </c>
      <c r="C41" s="94">
        <f t="shared" si="0"/>
        <v>0.18373909049150206</v>
      </c>
      <c r="D41" s="95"/>
      <c r="E41" s="101">
        <v>5363560</v>
      </c>
      <c r="F41" s="94">
        <f t="shared" si="1"/>
        <v>0.59794975817782048</v>
      </c>
      <c r="G41" s="102"/>
      <c r="H41" s="103">
        <v>85400.77</v>
      </c>
    </row>
    <row r="42" spans="1:8" s="105" customFormat="1" ht="13" customHeight="1" x14ac:dyDescent="0.2">
      <c r="A42" s="92">
        <v>10105</v>
      </c>
      <c r="B42" s="93">
        <v>32</v>
      </c>
      <c r="C42" s="94">
        <f t="shared" si="0"/>
        <v>0.24498545398866944</v>
      </c>
      <c r="D42" s="95"/>
      <c r="E42" s="99">
        <v>6060908</v>
      </c>
      <c r="F42" s="94">
        <f t="shared" si="1"/>
        <v>0.67569272515605638</v>
      </c>
      <c r="G42" s="97"/>
      <c r="H42" s="100">
        <v>76047.899999999994</v>
      </c>
    </row>
    <row r="43" spans="1:8" s="105" customFormat="1" ht="13" customHeight="1" x14ac:dyDescent="0.2">
      <c r="A43" s="121">
        <v>10106</v>
      </c>
      <c r="B43" s="122">
        <v>28</v>
      </c>
      <c r="C43" s="207">
        <f t="shared" si="0"/>
        <v>0.21436227224008575</v>
      </c>
      <c r="D43" s="208"/>
      <c r="E43" s="209">
        <v>1572189</v>
      </c>
      <c r="F43" s="207">
        <f t="shared" si="1"/>
        <v>0.17527351840192509</v>
      </c>
      <c r="G43" s="210"/>
      <c r="H43" s="211">
        <v>30137.57</v>
      </c>
    </row>
    <row r="44" spans="1:8" s="105" customFormat="1" ht="13" customHeight="1" x14ac:dyDescent="0.2">
      <c r="A44" s="212"/>
      <c r="B44" s="213"/>
      <c r="C44" s="94"/>
      <c r="D44" s="95"/>
      <c r="E44" s="116"/>
      <c r="F44" s="94"/>
      <c r="G44" s="214"/>
      <c r="H44" s="215"/>
    </row>
    <row r="45" spans="1:8" s="105" customFormat="1" ht="13" customHeight="1" x14ac:dyDescent="0.2">
      <c r="A45" s="216"/>
      <c r="B45" s="217"/>
      <c r="C45" s="207"/>
      <c r="D45" s="208"/>
      <c r="E45" s="123"/>
      <c r="F45" s="207"/>
      <c r="G45" s="218"/>
      <c r="H45" s="219"/>
    </row>
    <row r="46" spans="1:8" s="105" customFormat="1" ht="35.25" customHeight="1" x14ac:dyDescent="0.2">
      <c r="A46" s="13"/>
      <c r="B46" s="18"/>
      <c r="C46" s="197" t="s">
        <v>138</v>
      </c>
      <c r="D46" s="77"/>
      <c r="E46" s="201" t="s">
        <v>10</v>
      </c>
      <c r="F46" s="197" t="s">
        <v>138</v>
      </c>
      <c r="G46" s="14"/>
      <c r="H46" s="303" t="s">
        <v>149</v>
      </c>
    </row>
    <row r="47" spans="1:8" s="105" customFormat="1" ht="13" customHeight="1" x14ac:dyDescent="0.2">
      <c r="A47" s="15" t="s">
        <v>81</v>
      </c>
      <c r="B47" s="6" t="s">
        <v>63</v>
      </c>
      <c r="C47" s="193" t="s">
        <v>99</v>
      </c>
      <c r="D47" s="76"/>
      <c r="E47" s="202" t="s">
        <v>65</v>
      </c>
      <c r="F47" s="193" t="s">
        <v>99</v>
      </c>
      <c r="G47" s="16"/>
      <c r="H47" s="304"/>
    </row>
    <row r="48" spans="1:8" s="105" customFormat="1" ht="13" customHeight="1" x14ac:dyDescent="0.2">
      <c r="A48" s="92"/>
      <c r="B48" s="93"/>
      <c r="C48" s="94"/>
      <c r="D48" s="95"/>
      <c r="E48" s="99"/>
      <c r="F48" s="94"/>
      <c r="G48" s="97"/>
      <c r="H48" s="100"/>
    </row>
    <row r="49" spans="1:8" s="105" customFormat="1" ht="13" customHeight="1" x14ac:dyDescent="0.2">
      <c r="A49" s="92">
        <v>10110</v>
      </c>
      <c r="B49" s="93">
        <v>27</v>
      </c>
      <c r="C49" s="94">
        <f t="shared" ref="C49:C78" si="2">(B49/B$80)*100</f>
        <v>0.20670647680293983</v>
      </c>
      <c r="D49" s="95"/>
      <c r="E49" s="96">
        <v>1197206</v>
      </c>
      <c r="F49" s="94">
        <f t="shared" ref="F49:F78" si="3">(E49/E$80)*100</f>
        <v>0.13346900905164402</v>
      </c>
      <c r="G49" s="97"/>
      <c r="H49" s="98">
        <v>19278.05</v>
      </c>
    </row>
    <row r="50" spans="1:8" s="105" customFormat="1" ht="13" customHeight="1" x14ac:dyDescent="0.2">
      <c r="A50" s="92">
        <v>10111</v>
      </c>
      <c r="B50" s="93">
        <v>23</v>
      </c>
      <c r="C50" s="94">
        <f t="shared" si="2"/>
        <v>0.17608329505435616</v>
      </c>
      <c r="D50" s="95"/>
      <c r="E50" s="99">
        <v>2754916</v>
      </c>
      <c r="F50" s="94">
        <f t="shared" si="3"/>
        <v>0.30712835430203234</v>
      </c>
      <c r="G50" s="97"/>
      <c r="H50" s="100">
        <v>57668.05</v>
      </c>
    </row>
    <row r="51" spans="1:8" s="105" customFormat="1" ht="13" customHeight="1" x14ac:dyDescent="0.2">
      <c r="A51" s="92">
        <v>10112</v>
      </c>
      <c r="B51" s="93">
        <v>26</v>
      </c>
      <c r="C51" s="94">
        <f t="shared" si="2"/>
        <v>0.1990506813657939</v>
      </c>
      <c r="D51" s="95"/>
      <c r="E51" s="99">
        <v>5397256</v>
      </c>
      <c r="F51" s="94">
        <f t="shared" si="3"/>
        <v>0.60170631446721778</v>
      </c>
      <c r="G51" s="97"/>
      <c r="H51" s="100">
        <v>41793.980000000003</v>
      </c>
    </row>
    <row r="52" spans="1:8" s="105" customFormat="1" ht="13" customHeight="1" x14ac:dyDescent="0.2">
      <c r="A52" s="92">
        <v>10118</v>
      </c>
      <c r="B52" s="93">
        <v>67</v>
      </c>
      <c r="C52" s="94">
        <f t="shared" si="2"/>
        <v>0.51293829428877658</v>
      </c>
      <c r="D52" s="95"/>
      <c r="E52" s="99">
        <v>6022055</v>
      </c>
      <c r="F52" s="94">
        <f t="shared" si="3"/>
        <v>0.67136124719095802</v>
      </c>
      <c r="G52" s="97"/>
      <c r="H52" s="100">
        <v>27895.7</v>
      </c>
    </row>
    <row r="53" spans="1:8" s="105" customFormat="1" ht="13" customHeight="1" x14ac:dyDescent="0.2">
      <c r="A53" s="92">
        <v>10119</v>
      </c>
      <c r="B53" s="93">
        <v>81</v>
      </c>
      <c r="C53" s="94">
        <f t="shared" si="2"/>
        <v>0.62011943040881945</v>
      </c>
      <c r="D53" s="95"/>
      <c r="E53" s="99">
        <v>4239412</v>
      </c>
      <c r="F53" s="94">
        <f t="shared" si="3"/>
        <v>0.47262552860714718</v>
      </c>
      <c r="G53" s="97"/>
      <c r="H53" s="100">
        <v>30993.26</v>
      </c>
    </row>
    <row r="54" spans="1:8" s="105" customFormat="1" ht="13" customHeight="1" x14ac:dyDescent="0.2">
      <c r="A54" s="92">
        <v>10121</v>
      </c>
      <c r="B54" s="93">
        <v>21</v>
      </c>
      <c r="C54" s="94">
        <f t="shared" si="2"/>
        <v>0.16077170418006431</v>
      </c>
      <c r="D54" s="95"/>
      <c r="E54" s="99">
        <v>3115204</v>
      </c>
      <c r="F54" s="94">
        <f t="shared" si="3"/>
        <v>0.347294610011742</v>
      </c>
      <c r="G54" s="97"/>
      <c r="H54" s="100">
        <v>91922.03</v>
      </c>
    </row>
    <row r="55" spans="1:8" s="105" customFormat="1" ht="13" customHeight="1" x14ac:dyDescent="0.2">
      <c r="A55" s="92">
        <v>10123</v>
      </c>
      <c r="B55" s="93">
        <v>12</v>
      </c>
      <c r="C55" s="94">
        <f t="shared" si="2"/>
        <v>9.1869545245751028E-2</v>
      </c>
      <c r="D55" s="95"/>
      <c r="E55" s="99">
        <v>172684</v>
      </c>
      <c r="F55" s="94">
        <f t="shared" si="3"/>
        <v>1.9251459113196971E-2</v>
      </c>
      <c r="G55" s="97"/>
      <c r="H55" s="100">
        <v>16673.03</v>
      </c>
    </row>
    <row r="56" spans="1:8" s="105" customFormat="1" ht="13" customHeight="1" x14ac:dyDescent="0.2">
      <c r="A56" s="92">
        <v>10128</v>
      </c>
      <c r="B56" s="93">
        <v>81</v>
      </c>
      <c r="C56" s="94">
        <f t="shared" si="2"/>
        <v>0.62011943040881945</v>
      </c>
      <c r="D56" s="95"/>
      <c r="E56" s="99">
        <v>1956498</v>
      </c>
      <c r="F56" s="94">
        <f t="shared" si="3"/>
        <v>0.21811772516302408</v>
      </c>
      <c r="G56" s="97"/>
      <c r="H56" s="100">
        <v>19597.23</v>
      </c>
    </row>
    <row r="57" spans="1:8" s="105" customFormat="1" ht="13" customHeight="1" x14ac:dyDescent="0.2">
      <c r="A57" s="92">
        <v>10151</v>
      </c>
      <c r="B57" s="93">
        <v>26</v>
      </c>
      <c r="C57" s="94">
        <f t="shared" si="2"/>
        <v>0.1990506813657939</v>
      </c>
      <c r="D57" s="95"/>
      <c r="E57" s="99">
        <v>1220516</v>
      </c>
      <c r="F57" s="94">
        <f t="shared" si="3"/>
        <v>0.13606769515996106</v>
      </c>
      <c r="G57" s="97"/>
      <c r="H57" s="100">
        <v>29567.25</v>
      </c>
    </row>
    <row r="58" spans="1:8" s="105" customFormat="1" ht="13" customHeight="1" x14ac:dyDescent="0.2">
      <c r="A58" s="92">
        <v>10152</v>
      </c>
      <c r="B58" s="93">
        <v>31</v>
      </c>
      <c r="C58" s="94">
        <f t="shared" si="2"/>
        <v>0.23732965855152349</v>
      </c>
      <c r="D58" s="95"/>
      <c r="E58" s="99">
        <v>3461972</v>
      </c>
      <c r="F58" s="94">
        <f t="shared" si="3"/>
        <v>0.38595360548187874</v>
      </c>
      <c r="G58" s="97"/>
      <c r="H58" s="100">
        <v>67861.440000000002</v>
      </c>
    </row>
    <row r="59" spans="1:8" s="105" customFormat="1" ht="13" customHeight="1" x14ac:dyDescent="0.2">
      <c r="A59" s="92">
        <v>10153</v>
      </c>
      <c r="B59" s="93">
        <v>34</v>
      </c>
      <c r="C59" s="94">
        <f t="shared" si="2"/>
        <v>0.26029704486296129</v>
      </c>
      <c r="D59" s="95"/>
      <c r="E59" s="99">
        <v>8719820</v>
      </c>
      <c r="F59" s="94">
        <f t="shared" si="3"/>
        <v>0.97211819395217403</v>
      </c>
      <c r="G59" s="97"/>
      <c r="H59" s="100">
        <v>94430.14</v>
      </c>
    </row>
    <row r="60" spans="1:8" s="105" customFormat="1" ht="13" customHeight="1" x14ac:dyDescent="0.2">
      <c r="A60" s="92">
        <v>10155</v>
      </c>
      <c r="B60" s="93">
        <v>26</v>
      </c>
      <c r="C60" s="94">
        <f t="shared" si="2"/>
        <v>0.1990506813657939</v>
      </c>
      <c r="D60" s="95"/>
      <c r="E60" s="99">
        <v>599661</v>
      </c>
      <c r="F60" s="94">
        <f t="shared" si="3"/>
        <v>6.6852454328593325E-2</v>
      </c>
      <c r="G60" s="97"/>
      <c r="H60" s="100">
        <v>19794.099999999999</v>
      </c>
    </row>
    <row r="61" spans="1:8" s="105" customFormat="1" ht="13" customHeight="1" x14ac:dyDescent="0.2">
      <c r="A61" s="92">
        <v>10165</v>
      </c>
      <c r="B61" s="93">
        <v>43</v>
      </c>
      <c r="C61" s="94">
        <f t="shared" si="2"/>
        <v>0.32919920379727452</v>
      </c>
      <c r="D61" s="95"/>
      <c r="E61" s="99">
        <v>1307204</v>
      </c>
      <c r="F61" s="94">
        <f t="shared" si="3"/>
        <v>0.14573199809251311</v>
      </c>
      <c r="G61" s="97"/>
      <c r="H61" s="100">
        <v>20115.580000000002</v>
      </c>
    </row>
    <row r="62" spans="1:8" s="105" customFormat="1" ht="13" customHeight="1" x14ac:dyDescent="0.2">
      <c r="A62" s="92">
        <v>10166</v>
      </c>
      <c r="B62" s="93">
        <v>30</v>
      </c>
      <c r="C62" s="94">
        <f t="shared" si="2"/>
        <v>0.22967386311437757</v>
      </c>
      <c r="D62" s="95"/>
      <c r="E62" s="99">
        <v>9229503</v>
      </c>
      <c r="F62" s="94">
        <f t="shared" si="3"/>
        <v>1.0289395638254197</v>
      </c>
      <c r="G62" s="97"/>
      <c r="H62" s="100">
        <v>84285.35</v>
      </c>
    </row>
    <row r="63" spans="1:8" s="105" customFormat="1" ht="13" customHeight="1" x14ac:dyDescent="0.2">
      <c r="A63" s="92">
        <v>10167</v>
      </c>
      <c r="B63" s="93">
        <v>36</v>
      </c>
      <c r="C63" s="94">
        <f t="shared" si="2"/>
        <v>0.27560863573725308</v>
      </c>
      <c r="D63" s="95"/>
      <c r="E63" s="99">
        <v>6978325</v>
      </c>
      <c r="F63" s="94">
        <f t="shared" si="3"/>
        <v>0.77796980852945408</v>
      </c>
      <c r="G63" s="97"/>
      <c r="H63" s="100">
        <v>133932.01999999999</v>
      </c>
    </row>
    <row r="64" spans="1:8" s="105" customFormat="1" ht="13" customHeight="1" x14ac:dyDescent="0.2">
      <c r="A64" s="92">
        <v>10168</v>
      </c>
      <c r="B64" s="93">
        <v>15</v>
      </c>
      <c r="C64" s="94">
        <f t="shared" si="2"/>
        <v>0.11483693155718878</v>
      </c>
      <c r="D64" s="95"/>
      <c r="E64" s="99">
        <v>467412</v>
      </c>
      <c r="F64" s="94">
        <f t="shared" si="3"/>
        <v>5.2108840465924018E-2</v>
      </c>
      <c r="G64" s="97"/>
      <c r="H64" s="100">
        <v>20960.66</v>
      </c>
    </row>
    <row r="65" spans="1:8" s="105" customFormat="1" ht="13" customHeight="1" x14ac:dyDescent="0.2">
      <c r="A65" s="92">
        <v>10169</v>
      </c>
      <c r="B65" s="93">
        <v>31</v>
      </c>
      <c r="C65" s="94">
        <f t="shared" si="2"/>
        <v>0.23732965855152349</v>
      </c>
      <c r="D65" s="95"/>
      <c r="E65" s="99">
        <v>1930875</v>
      </c>
      <c r="F65" s="94">
        <f t="shared" si="3"/>
        <v>0.21526117715129486</v>
      </c>
      <c r="G65" s="97"/>
      <c r="H65" s="100">
        <v>33621.550000000003</v>
      </c>
    </row>
    <row r="66" spans="1:8" s="105" customFormat="1" ht="13" customHeight="1" x14ac:dyDescent="0.2">
      <c r="A66" s="92">
        <v>10170</v>
      </c>
      <c r="B66" s="93">
        <v>27</v>
      </c>
      <c r="C66" s="94">
        <f t="shared" si="2"/>
        <v>0.20670647680293983</v>
      </c>
      <c r="D66" s="95"/>
      <c r="E66" s="99">
        <v>955654</v>
      </c>
      <c r="F66" s="94">
        <f t="shared" si="3"/>
        <v>0.10653988735124932</v>
      </c>
      <c r="G66" s="97"/>
      <c r="H66" s="100">
        <v>24018.09</v>
      </c>
    </row>
    <row r="67" spans="1:8" s="105" customFormat="1" ht="13" customHeight="1" x14ac:dyDescent="0.2">
      <c r="A67" s="92">
        <v>10171</v>
      </c>
      <c r="B67" s="93">
        <v>19</v>
      </c>
      <c r="C67" s="94">
        <f t="shared" si="2"/>
        <v>0.14546011330577249</v>
      </c>
      <c r="D67" s="95"/>
      <c r="E67" s="99">
        <v>1115047</v>
      </c>
      <c r="F67" s="94">
        <f t="shared" si="3"/>
        <v>0.12430961600259981</v>
      </c>
      <c r="G67" s="97"/>
      <c r="H67" s="100">
        <v>38414.870000000003</v>
      </c>
    </row>
    <row r="68" spans="1:8" s="105" customFormat="1" ht="13" customHeight="1" x14ac:dyDescent="0.2">
      <c r="A68" s="92">
        <v>10172</v>
      </c>
      <c r="B68" s="93">
        <v>27</v>
      </c>
      <c r="C68" s="94">
        <f t="shared" si="2"/>
        <v>0.20670647680293983</v>
      </c>
      <c r="D68" s="95"/>
      <c r="E68" s="99">
        <v>6065542</v>
      </c>
      <c r="F68" s="94">
        <f t="shared" si="3"/>
        <v>0.6762093408328449</v>
      </c>
      <c r="G68" s="97"/>
      <c r="H68" s="100">
        <v>83425.289999999994</v>
      </c>
    </row>
    <row r="69" spans="1:8" s="105" customFormat="1" ht="13" customHeight="1" x14ac:dyDescent="0.2">
      <c r="A69" s="92">
        <v>10173</v>
      </c>
      <c r="B69" s="93">
        <v>19</v>
      </c>
      <c r="C69" s="94">
        <f t="shared" si="2"/>
        <v>0.14546011330577249</v>
      </c>
      <c r="D69" s="95"/>
      <c r="E69" s="99">
        <v>1726370</v>
      </c>
      <c r="F69" s="94">
        <f t="shared" si="3"/>
        <v>0.19246219377157037</v>
      </c>
      <c r="G69" s="97"/>
      <c r="H69" s="100">
        <v>33224.14</v>
      </c>
    </row>
    <row r="70" spans="1:8" s="105" customFormat="1" ht="13" customHeight="1" x14ac:dyDescent="0.2">
      <c r="A70" s="92">
        <v>10174</v>
      </c>
      <c r="B70" s="93">
        <v>28</v>
      </c>
      <c r="C70" s="94">
        <f t="shared" si="2"/>
        <v>0.21436227224008575</v>
      </c>
      <c r="D70" s="95"/>
      <c r="E70" s="99">
        <v>1667012</v>
      </c>
      <c r="F70" s="94">
        <f t="shared" si="3"/>
        <v>0.18584474160436815</v>
      </c>
      <c r="G70" s="97"/>
      <c r="H70" s="100">
        <v>36361.58</v>
      </c>
    </row>
    <row r="71" spans="1:8" s="105" customFormat="1" ht="13" customHeight="1" x14ac:dyDescent="0.2">
      <c r="A71" s="92">
        <v>10175</v>
      </c>
      <c r="B71" s="93">
        <v>25</v>
      </c>
      <c r="C71" s="94">
        <f t="shared" si="2"/>
        <v>0.19139488592864798</v>
      </c>
      <c r="D71" s="95"/>
      <c r="E71" s="99">
        <v>742129</v>
      </c>
      <c r="F71" s="94">
        <f t="shared" si="3"/>
        <v>8.27353205868393E-2</v>
      </c>
      <c r="G71" s="97"/>
      <c r="H71" s="100">
        <v>26272.55</v>
      </c>
    </row>
    <row r="72" spans="1:8" s="105" customFormat="1" ht="13" customHeight="1" x14ac:dyDescent="0.2">
      <c r="A72" s="92">
        <v>10176</v>
      </c>
      <c r="B72" s="93">
        <v>20</v>
      </c>
      <c r="C72" s="94">
        <f t="shared" si="2"/>
        <v>0.15311590874291839</v>
      </c>
      <c r="D72" s="95"/>
      <c r="E72" s="99">
        <v>680045</v>
      </c>
      <c r="F72" s="94">
        <f t="shared" si="3"/>
        <v>7.581396372932081E-2</v>
      </c>
      <c r="G72" s="97"/>
      <c r="H72" s="100">
        <v>24799.32</v>
      </c>
    </row>
    <row r="73" spans="1:8" s="105" customFormat="1" ht="13" customHeight="1" x14ac:dyDescent="0.2">
      <c r="A73" s="92">
        <v>10177</v>
      </c>
      <c r="B73" s="93">
        <v>17</v>
      </c>
      <c r="C73" s="94">
        <f t="shared" si="2"/>
        <v>0.13014852243148065</v>
      </c>
      <c r="D73" s="95"/>
      <c r="E73" s="99">
        <v>843665</v>
      </c>
      <c r="F73" s="94">
        <f t="shared" si="3"/>
        <v>9.4054934173028903E-2</v>
      </c>
      <c r="G73" s="97"/>
      <c r="H73" s="100">
        <v>36803.919999999998</v>
      </c>
    </row>
    <row r="74" spans="1:8" s="105" customFormat="1" ht="13" customHeight="1" x14ac:dyDescent="0.2">
      <c r="A74" s="92">
        <v>10178</v>
      </c>
      <c r="B74" s="93">
        <v>18</v>
      </c>
      <c r="C74" s="94">
        <f t="shared" si="2"/>
        <v>0.13780431786862654</v>
      </c>
      <c r="D74" s="95"/>
      <c r="E74" s="99">
        <v>2674476</v>
      </c>
      <c r="F74" s="94">
        <f t="shared" si="3"/>
        <v>0.29816060181155513</v>
      </c>
      <c r="G74" s="97"/>
      <c r="H74" s="100">
        <v>44963.09</v>
      </c>
    </row>
    <row r="75" spans="1:8" s="105" customFormat="1" ht="13" customHeight="1" x14ac:dyDescent="0.2">
      <c r="A75" s="92">
        <v>10271</v>
      </c>
      <c r="B75" s="93">
        <v>17</v>
      </c>
      <c r="C75" s="94">
        <f t="shared" si="2"/>
        <v>0.13014852243148065</v>
      </c>
      <c r="D75" s="95"/>
      <c r="E75" s="99">
        <v>865658</v>
      </c>
      <c r="F75" s="94">
        <f t="shared" si="3"/>
        <v>9.6506796188482222E-2</v>
      </c>
      <c r="G75" s="97"/>
      <c r="H75" s="100">
        <v>28245.66</v>
      </c>
    </row>
    <row r="76" spans="1:8" s="105" customFormat="1" ht="13" customHeight="1" x14ac:dyDescent="0.2">
      <c r="A76" s="92">
        <v>10279</v>
      </c>
      <c r="B76" s="93">
        <v>12</v>
      </c>
      <c r="C76" s="94">
        <f t="shared" si="2"/>
        <v>9.1869545245751028E-2</v>
      </c>
      <c r="D76" s="95"/>
      <c r="E76" s="99">
        <v>194518</v>
      </c>
      <c r="F76" s="94">
        <f t="shared" si="3"/>
        <v>2.1685595213110934E-2</v>
      </c>
      <c r="G76" s="97"/>
      <c r="H76" s="100">
        <v>10956.83</v>
      </c>
    </row>
    <row r="77" spans="1:8" s="19" customFormat="1" ht="12.75" customHeight="1" x14ac:dyDescent="0.2">
      <c r="A77" s="92">
        <v>10281</v>
      </c>
      <c r="B77" s="93">
        <v>62</v>
      </c>
      <c r="C77" s="94">
        <f t="shared" si="2"/>
        <v>0.47465931710304698</v>
      </c>
      <c r="D77" s="95"/>
      <c r="E77" s="99">
        <v>6032828</v>
      </c>
      <c r="F77" s="94">
        <f t="shared" si="3"/>
        <v>0.67256226158155852</v>
      </c>
      <c r="G77" s="97"/>
      <c r="H77" s="100">
        <v>32423.41</v>
      </c>
    </row>
    <row r="78" spans="1:8" ht="12.75" customHeight="1" x14ac:dyDescent="0.2">
      <c r="A78" s="92" t="s">
        <v>157</v>
      </c>
      <c r="B78" s="93">
        <v>862</v>
      </c>
      <c r="C78" s="94">
        <f t="shared" si="2"/>
        <v>6.5992956668197822</v>
      </c>
      <c r="D78" s="95"/>
      <c r="E78" s="99">
        <v>69563943</v>
      </c>
      <c r="F78" s="94">
        <f t="shared" si="3"/>
        <v>7.7552489195134742</v>
      </c>
      <c r="G78" s="97"/>
      <c r="H78" s="103">
        <v>32057.7</v>
      </c>
    </row>
    <row r="79" spans="1:8" ht="12" customHeight="1" x14ac:dyDescent="0.2">
      <c r="A79" s="28"/>
      <c r="B79" s="29"/>
      <c r="C79" s="94"/>
      <c r="D79" s="31"/>
      <c r="E79" s="35"/>
      <c r="F79" s="30"/>
      <c r="G79" s="33"/>
      <c r="H79" s="36"/>
    </row>
    <row r="80" spans="1:8" x14ac:dyDescent="0.2">
      <c r="A80" s="81" t="s">
        <v>0</v>
      </c>
      <c r="B80" s="82">
        <f>SUM(B10:B79)</f>
        <v>13062</v>
      </c>
      <c r="C80" s="83">
        <f>SUM(C10:C79)</f>
        <v>100.00000000000001</v>
      </c>
      <c r="D80" s="84" t="s">
        <v>11</v>
      </c>
      <c r="E80" s="85">
        <f>SUM(E10:E79)</f>
        <v>896991750</v>
      </c>
      <c r="F80" s="83">
        <f>SUM(F10:F79)</f>
        <v>100</v>
      </c>
      <c r="G80" s="86" t="s">
        <v>11</v>
      </c>
      <c r="H80" s="286">
        <v>25532.63</v>
      </c>
    </row>
    <row r="81" spans="1:1" x14ac:dyDescent="0.2">
      <c r="A81" s="91"/>
    </row>
  </sheetData>
  <mergeCells count="6">
    <mergeCell ref="H46:H47"/>
    <mergeCell ref="A1:H1"/>
    <mergeCell ref="A2:H2"/>
    <mergeCell ref="A4:H4"/>
    <mergeCell ref="A5:H5"/>
    <mergeCell ref="H7:H8"/>
  </mergeCells>
  <printOptions horizontalCentered="1"/>
  <pageMargins left="0.7" right="0.7" top="0.75" bottom="0.75" header="0.3" footer="0.3"/>
  <pageSetup scale="99" fitToHeight="2" orientation="portrait" horizontalDpi="4294967295" verticalDpi="4294967295" r:id="rId1"/>
  <rowBreaks count="1" manualBreakCount="1">
    <brk id="44"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I62"/>
  <sheetViews>
    <sheetView showGridLines="0" workbookViewId="0">
      <selection sqref="A1:I1"/>
    </sheetView>
  </sheetViews>
  <sheetFormatPr baseColWidth="10" defaultColWidth="9.1640625" defaultRowHeight="15" x14ac:dyDescent="0.2"/>
  <cols>
    <col min="1" max="1" width="16.6640625" style="125" customWidth="1"/>
    <col min="2" max="2" width="12.5" style="125" customWidth="1"/>
    <col min="3" max="3" width="10.5" style="125" customWidth="1"/>
    <col min="4" max="4" width="12.5" style="125" customWidth="1"/>
    <col min="5" max="5" width="10.5" style="125" customWidth="1"/>
    <col min="6" max="6" width="12.5" style="125" customWidth="1"/>
    <col min="7" max="7" width="10.5" style="125" customWidth="1"/>
    <col min="8" max="8" width="12.5" style="125" customWidth="1"/>
    <col min="9" max="9" width="10.5" style="125" customWidth="1"/>
    <col min="10" max="16384" width="9.1640625" style="125"/>
  </cols>
  <sheetData>
    <row r="1" spans="1:9" ht="18" x14ac:dyDescent="0.2">
      <c r="A1" s="289" t="s">
        <v>8</v>
      </c>
      <c r="B1" s="289"/>
      <c r="C1" s="289"/>
      <c r="D1" s="289"/>
      <c r="E1" s="289"/>
      <c r="F1" s="289"/>
      <c r="G1" s="289"/>
      <c r="H1" s="289"/>
      <c r="I1" s="289"/>
    </row>
    <row r="2" spans="1:9" ht="18" x14ac:dyDescent="0.2">
      <c r="A2" s="289" t="s">
        <v>161</v>
      </c>
      <c r="B2" s="289"/>
      <c r="C2" s="289"/>
      <c r="D2" s="289"/>
      <c r="E2" s="289"/>
      <c r="F2" s="289"/>
      <c r="G2" s="289"/>
      <c r="H2" s="289"/>
      <c r="I2" s="289"/>
    </row>
    <row r="3" spans="1:9" x14ac:dyDescent="0.2">
      <c r="A3" s="108"/>
      <c r="B3" s="108"/>
      <c r="C3" s="108"/>
    </row>
    <row r="4" spans="1:9" ht="18" x14ac:dyDescent="0.2">
      <c r="A4" s="289" t="s">
        <v>131</v>
      </c>
      <c r="B4" s="289"/>
      <c r="C4" s="289"/>
      <c r="D4" s="289"/>
      <c r="E4" s="289"/>
      <c r="F4" s="289"/>
      <c r="G4" s="289"/>
      <c r="H4" s="289"/>
      <c r="I4" s="289"/>
    </row>
    <row r="5" spans="1:9" ht="18" x14ac:dyDescent="0.2">
      <c r="A5" s="289" t="s">
        <v>115</v>
      </c>
      <c r="B5" s="289"/>
      <c r="C5" s="289"/>
      <c r="D5" s="289"/>
      <c r="E5" s="289"/>
      <c r="F5" s="289"/>
      <c r="G5" s="289"/>
      <c r="H5" s="289"/>
      <c r="I5" s="289"/>
    </row>
    <row r="6" spans="1:9" ht="18" x14ac:dyDescent="0.2">
      <c r="A6" s="289" t="s">
        <v>147</v>
      </c>
      <c r="B6" s="289"/>
      <c r="C6" s="289"/>
      <c r="D6" s="289"/>
      <c r="E6" s="289"/>
      <c r="F6" s="289"/>
      <c r="G6" s="289"/>
      <c r="H6" s="289"/>
      <c r="I6" s="289"/>
    </row>
    <row r="7" spans="1:9" ht="18" x14ac:dyDescent="0.2">
      <c r="A7" s="289" t="s">
        <v>151</v>
      </c>
      <c r="B7" s="289"/>
      <c r="C7" s="289"/>
      <c r="D7" s="289"/>
      <c r="E7" s="289"/>
      <c r="F7" s="289"/>
      <c r="G7" s="289"/>
      <c r="H7" s="289"/>
      <c r="I7" s="289"/>
    </row>
    <row r="8" spans="1:9" ht="18" x14ac:dyDescent="0.2">
      <c r="A8" s="260"/>
      <c r="B8" s="260"/>
      <c r="C8" s="260"/>
      <c r="D8" s="260"/>
      <c r="E8" s="260"/>
      <c r="F8" s="260"/>
      <c r="G8" s="260"/>
      <c r="H8" s="260"/>
      <c r="I8" s="260"/>
    </row>
    <row r="9" spans="1:9" ht="18" x14ac:dyDescent="0.2">
      <c r="A9" s="126"/>
      <c r="B9" s="299" t="s">
        <v>154</v>
      </c>
      <c r="C9" s="300"/>
      <c r="D9" s="300"/>
      <c r="E9" s="300"/>
      <c r="F9" s="300"/>
      <c r="G9" s="300"/>
      <c r="H9" s="300"/>
      <c r="I9" s="301"/>
    </row>
    <row r="10" spans="1:9" x14ac:dyDescent="0.2">
      <c r="A10" s="127"/>
      <c r="B10" s="297" t="s">
        <v>93</v>
      </c>
      <c r="C10" s="298"/>
      <c r="D10" s="297" t="s">
        <v>94</v>
      </c>
      <c r="E10" s="298"/>
      <c r="F10" s="297" t="s">
        <v>107</v>
      </c>
      <c r="G10" s="298"/>
      <c r="H10" s="297" t="s">
        <v>108</v>
      </c>
      <c r="I10" s="298"/>
    </row>
    <row r="11" spans="1:9" ht="33.75" customHeight="1" x14ac:dyDescent="0.2">
      <c r="A11" s="81" t="s">
        <v>81</v>
      </c>
      <c r="B11" s="267" t="s">
        <v>63</v>
      </c>
      <c r="C11" s="128" t="s">
        <v>139</v>
      </c>
      <c r="D11" s="267" t="s">
        <v>63</v>
      </c>
      <c r="E11" s="128" t="s">
        <v>139</v>
      </c>
      <c r="F11" s="267" t="s">
        <v>63</v>
      </c>
      <c r="G11" s="128" t="s">
        <v>139</v>
      </c>
      <c r="H11" s="267" t="s">
        <v>63</v>
      </c>
      <c r="I11" s="128" t="s">
        <v>139</v>
      </c>
    </row>
    <row r="12" spans="1:9" x14ac:dyDescent="0.2">
      <c r="A12" s="28"/>
      <c r="B12" s="129"/>
      <c r="C12" s="130"/>
      <c r="D12" s="129"/>
      <c r="E12" s="130"/>
      <c r="F12" s="129"/>
      <c r="G12" s="130"/>
      <c r="H12" s="129"/>
      <c r="I12" s="130"/>
    </row>
    <row r="13" spans="1:9" x14ac:dyDescent="0.2">
      <c r="A13" s="131">
        <v>10001</v>
      </c>
      <c r="B13" s="132">
        <v>238</v>
      </c>
      <c r="C13" s="133">
        <v>1327448</v>
      </c>
      <c r="D13" s="132">
        <v>99</v>
      </c>
      <c r="E13" s="133">
        <v>1238384</v>
      </c>
      <c r="F13" s="132">
        <v>143</v>
      </c>
      <c r="G13" s="133">
        <v>3288255</v>
      </c>
      <c r="H13" s="132">
        <v>65</v>
      </c>
      <c r="I13" s="133">
        <v>2172152</v>
      </c>
    </row>
    <row r="14" spans="1:9" x14ac:dyDescent="0.2">
      <c r="A14" s="131">
        <v>10003</v>
      </c>
      <c r="B14" s="132">
        <v>99</v>
      </c>
      <c r="C14" s="134">
        <v>499927</v>
      </c>
      <c r="D14" s="132">
        <v>50</v>
      </c>
      <c r="E14" s="134">
        <v>560641</v>
      </c>
      <c r="F14" s="132">
        <v>85</v>
      </c>
      <c r="G14" s="134">
        <v>2036615</v>
      </c>
      <c r="H14" s="132">
        <v>59</v>
      </c>
      <c r="I14" s="134">
        <v>1996527</v>
      </c>
    </row>
    <row r="15" spans="1:9" x14ac:dyDescent="0.2">
      <c r="A15" s="131">
        <v>10004</v>
      </c>
      <c r="B15" s="132">
        <v>65</v>
      </c>
      <c r="C15" s="134">
        <v>455431</v>
      </c>
      <c r="D15" s="132">
        <v>28</v>
      </c>
      <c r="E15" s="134">
        <v>392995</v>
      </c>
      <c r="F15" s="132">
        <v>33</v>
      </c>
      <c r="G15" s="134">
        <v>742864</v>
      </c>
      <c r="H15" s="132">
        <v>26</v>
      </c>
      <c r="I15" s="134">
        <v>861159</v>
      </c>
    </row>
    <row r="16" spans="1:9" x14ac:dyDescent="0.2">
      <c r="A16" s="131">
        <v>10005</v>
      </c>
      <c r="B16" s="132">
        <v>57</v>
      </c>
      <c r="C16" s="134">
        <v>308419</v>
      </c>
      <c r="D16" s="132">
        <v>24</v>
      </c>
      <c r="E16" s="134">
        <v>299848</v>
      </c>
      <c r="F16" s="132">
        <v>35</v>
      </c>
      <c r="G16" s="134">
        <v>845564</v>
      </c>
      <c r="H16" s="132">
        <v>16</v>
      </c>
      <c r="I16" s="134">
        <v>546383</v>
      </c>
    </row>
    <row r="17" spans="1:9" x14ac:dyDescent="0.2">
      <c r="A17" s="131">
        <v>10010</v>
      </c>
      <c r="B17" s="132">
        <v>153</v>
      </c>
      <c r="C17" s="134">
        <v>902117</v>
      </c>
      <c r="D17" s="132">
        <v>58</v>
      </c>
      <c r="E17" s="134">
        <v>705947</v>
      </c>
      <c r="F17" s="132">
        <v>106</v>
      </c>
      <c r="G17" s="134">
        <v>2435010</v>
      </c>
      <c r="H17" s="132">
        <v>51</v>
      </c>
      <c r="I17" s="134">
        <v>1731547</v>
      </c>
    </row>
    <row r="18" spans="1:9" x14ac:dyDescent="0.2">
      <c r="A18" s="131">
        <v>10011</v>
      </c>
      <c r="B18" s="132">
        <v>141</v>
      </c>
      <c r="C18" s="134">
        <v>722105</v>
      </c>
      <c r="D18" s="132">
        <v>65</v>
      </c>
      <c r="E18" s="134">
        <v>769305</v>
      </c>
      <c r="F18" s="132">
        <v>75</v>
      </c>
      <c r="G18" s="134">
        <v>1679393</v>
      </c>
      <c r="H18" s="132">
        <v>36</v>
      </c>
      <c r="I18" s="134">
        <v>1221881</v>
      </c>
    </row>
    <row r="19" spans="1:9" x14ac:dyDescent="0.2">
      <c r="A19" s="131">
        <v>10012</v>
      </c>
      <c r="B19" s="132">
        <v>155</v>
      </c>
      <c r="C19" s="134">
        <v>826133</v>
      </c>
      <c r="D19" s="132">
        <v>72</v>
      </c>
      <c r="E19" s="134">
        <v>784278</v>
      </c>
      <c r="F19" s="132">
        <v>97</v>
      </c>
      <c r="G19" s="134">
        <v>2204961</v>
      </c>
      <c r="H19" s="132">
        <v>60</v>
      </c>
      <c r="I19" s="134">
        <v>2034859</v>
      </c>
    </row>
    <row r="20" spans="1:9" x14ac:dyDescent="0.2">
      <c r="A20" s="131">
        <v>10013</v>
      </c>
      <c r="B20" s="132">
        <v>136</v>
      </c>
      <c r="C20" s="134">
        <v>758950</v>
      </c>
      <c r="D20" s="132">
        <v>39</v>
      </c>
      <c r="E20" s="134">
        <v>373824</v>
      </c>
      <c r="F20" s="132">
        <v>75</v>
      </c>
      <c r="G20" s="134">
        <v>1579394</v>
      </c>
      <c r="H20" s="132">
        <v>35</v>
      </c>
      <c r="I20" s="134">
        <v>1175030</v>
      </c>
    </row>
    <row r="21" spans="1:9" x14ac:dyDescent="0.2">
      <c r="A21" s="131">
        <v>10014</v>
      </c>
      <c r="B21" s="132">
        <v>92</v>
      </c>
      <c r="C21" s="134">
        <v>490100</v>
      </c>
      <c r="D21" s="132">
        <v>30</v>
      </c>
      <c r="E21" s="134">
        <v>362031</v>
      </c>
      <c r="F21" s="132">
        <v>48</v>
      </c>
      <c r="G21" s="134">
        <v>1126843</v>
      </c>
      <c r="H21" s="132">
        <v>35</v>
      </c>
      <c r="I21" s="134">
        <v>1178652</v>
      </c>
    </row>
    <row r="22" spans="1:9" x14ac:dyDescent="0.2">
      <c r="A22" s="131">
        <v>10016</v>
      </c>
      <c r="B22" s="132">
        <v>198</v>
      </c>
      <c r="C22" s="134">
        <v>1238841</v>
      </c>
      <c r="D22" s="132">
        <v>85</v>
      </c>
      <c r="E22" s="134">
        <v>1004252</v>
      </c>
      <c r="F22" s="132">
        <v>125</v>
      </c>
      <c r="G22" s="134">
        <v>2917216</v>
      </c>
      <c r="H22" s="132">
        <v>77</v>
      </c>
      <c r="I22" s="134">
        <v>2593218</v>
      </c>
    </row>
    <row r="23" spans="1:9" x14ac:dyDescent="0.2">
      <c r="A23" s="131">
        <v>10017</v>
      </c>
      <c r="B23" s="132">
        <v>228</v>
      </c>
      <c r="C23" s="134">
        <v>1327126</v>
      </c>
      <c r="D23" s="132">
        <v>114</v>
      </c>
      <c r="E23" s="134">
        <v>1346744</v>
      </c>
      <c r="F23" s="132">
        <v>176</v>
      </c>
      <c r="G23" s="134">
        <v>4102842</v>
      </c>
      <c r="H23" s="132">
        <v>109</v>
      </c>
      <c r="I23" s="134">
        <v>3675480</v>
      </c>
    </row>
    <row r="24" spans="1:9" x14ac:dyDescent="0.2">
      <c r="A24" s="131">
        <v>10018</v>
      </c>
      <c r="B24" s="132">
        <v>249</v>
      </c>
      <c r="C24" s="134">
        <v>1612829</v>
      </c>
      <c r="D24" s="132">
        <v>102</v>
      </c>
      <c r="E24" s="134">
        <v>1168721</v>
      </c>
      <c r="F24" s="132">
        <v>179</v>
      </c>
      <c r="G24" s="134">
        <v>4186263</v>
      </c>
      <c r="H24" s="132">
        <v>81</v>
      </c>
      <c r="I24" s="134">
        <v>2754023</v>
      </c>
    </row>
    <row r="25" spans="1:9" x14ac:dyDescent="0.2">
      <c r="A25" s="131">
        <v>10019</v>
      </c>
      <c r="B25" s="132">
        <v>242</v>
      </c>
      <c r="C25" s="134">
        <v>1364302</v>
      </c>
      <c r="D25" s="132">
        <v>117</v>
      </c>
      <c r="E25" s="134">
        <v>1108050</v>
      </c>
      <c r="F25" s="132">
        <v>156</v>
      </c>
      <c r="G25" s="134">
        <v>3632114</v>
      </c>
      <c r="H25" s="132">
        <v>100</v>
      </c>
      <c r="I25" s="134">
        <v>3386968</v>
      </c>
    </row>
    <row r="26" spans="1:9" x14ac:dyDescent="0.2">
      <c r="A26" s="131">
        <v>10020</v>
      </c>
      <c r="B26" s="132">
        <v>30</v>
      </c>
      <c r="C26" s="134">
        <v>203859</v>
      </c>
      <c r="D26" s="132">
        <v>18</v>
      </c>
      <c r="E26" s="134">
        <v>259535</v>
      </c>
      <c r="F26" s="132">
        <v>21</v>
      </c>
      <c r="G26" s="134">
        <v>483078</v>
      </c>
      <c r="H26" s="132">
        <v>15</v>
      </c>
      <c r="I26" s="134">
        <v>520038</v>
      </c>
    </row>
    <row r="27" spans="1:9" x14ac:dyDescent="0.2">
      <c r="A27" s="131">
        <v>10021</v>
      </c>
      <c r="B27" s="132">
        <v>71</v>
      </c>
      <c r="C27" s="134">
        <v>380921</v>
      </c>
      <c r="D27" s="132">
        <v>23</v>
      </c>
      <c r="E27" s="134">
        <v>210739</v>
      </c>
      <c r="F27" s="132">
        <v>32</v>
      </c>
      <c r="G27" s="134">
        <v>751853</v>
      </c>
      <c r="H27" s="132">
        <v>28</v>
      </c>
      <c r="I27" s="134">
        <v>940863</v>
      </c>
    </row>
    <row r="28" spans="1:9" x14ac:dyDescent="0.2">
      <c r="A28" s="131">
        <v>10022</v>
      </c>
      <c r="B28" s="132">
        <v>352</v>
      </c>
      <c r="C28" s="134">
        <v>2213979</v>
      </c>
      <c r="D28" s="132">
        <v>138</v>
      </c>
      <c r="E28" s="134">
        <v>1610758</v>
      </c>
      <c r="F28" s="132">
        <v>238</v>
      </c>
      <c r="G28" s="134">
        <v>5378160</v>
      </c>
      <c r="H28" s="132">
        <v>147</v>
      </c>
      <c r="I28" s="134">
        <v>4998654</v>
      </c>
    </row>
    <row r="29" spans="1:9" x14ac:dyDescent="0.2">
      <c r="A29" s="131">
        <v>10023</v>
      </c>
      <c r="B29" s="132">
        <v>60</v>
      </c>
      <c r="C29" s="134">
        <v>319408</v>
      </c>
      <c r="D29" s="132">
        <v>27</v>
      </c>
      <c r="E29" s="134">
        <v>294529</v>
      </c>
      <c r="F29" s="132">
        <v>37</v>
      </c>
      <c r="G29" s="134">
        <v>904918</v>
      </c>
      <c r="H29" s="132">
        <v>20</v>
      </c>
      <c r="I29" s="134">
        <v>647621</v>
      </c>
    </row>
    <row r="30" spans="1:9" x14ac:dyDescent="0.2">
      <c r="A30" s="131">
        <v>10024</v>
      </c>
      <c r="B30" s="132">
        <v>41</v>
      </c>
      <c r="C30" s="134">
        <v>228677</v>
      </c>
      <c r="D30" s="132">
        <v>10</v>
      </c>
      <c r="E30" s="134">
        <v>71505</v>
      </c>
      <c r="F30" s="132">
        <v>19</v>
      </c>
      <c r="G30" s="134">
        <v>421390</v>
      </c>
      <c r="H30" s="132">
        <v>10</v>
      </c>
      <c r="I30" s="134">
        <v>328990</v>
      </c>
    </row>
    <row r="31" spans="1:9" x14ac:dyDescent="0.2">
      <c r="A31" s="131">
        <v>10028</v>
      </c>
      <c r="B31" s="132">
        <v>48</v>
      </c>
      <c r="C31" s="134">
        <v>178567</v>
      </c>
      <c r="D31" s="132">
        <v>25</v>
      </c>
      <c r="E31" s="134">
        <v>262005</v>
      </c>
      <c r="F31" s="132">
        <v>34</v>
      </c>
      <c r="G31" s="134">
        <v>792681</v>
      </c>
      <c r="H31" s="132">
        <v>14</v>
      </c>
      <c r="I31" s="134">
        <v>480507</v>
      </c>
    </row>
    <row r="32" spans="1:9" x14ac:dyDescent="0.2">
      <c r="A32" s="131">
        <v>10036</v>
      </c>
      <c r="B32" s="132">
        <v>189</v>
      </c>
      <c r="C32" s="134">
        <v>1060640</v>
      </c>
      <c r="D32" s="132">
        <v>77</v>
      </c>
      <c r="E32" s="134">
        <v>842968</v>
      </c>
      <c r="F32" s="132">
        <v>140</v>
      </c>
      <c r="G32" s="134">
        <v>3249101</v>
      </c>
      <c r="H32" s="132">
        <v>59</v>
      </c>
      <c r="I32" s="134">
        <v>1989443</v>
      </c>
    </row>
    <row r="33" spans="1:9" x14ac:dyDescent="0.2">
      <c r="A33" s="131">
        <v>10038</v>
      </c>
      <c r="B33" s="132">
        <v>49</v>
      </c>
      <c r="C33" s="134">
        <v>265469</v>
      </c>
      <c r="D33" s="132">
        <v>12</v>
      </c>
      <c r="E33" s="134">
        <v>146964</v>
      </c>
      <c r="F33" s="132">
        <v>26</v>
      </c>
      <c r="G33" s="134">
        <v>615142</v>
      </c>
      <c r="H33" s="132">
        <v>15</v>
      </c>
      <c r="I33" s="134">
        <v>496623</v>
      </c>
    </row>
    <row r="34" spans="1:9" x14ac:dyDescent="0.2">
      <c r="A34" s="135">
        <v>10065</v>
      </c>
      <c r="B34" s="136">
        <v>53</v>
      </c>
      <c r="C34" s="137">
        <v>342468</v>
      </c>
      <c r="D34" s="136">
        <v>26</v>
      </c>
      <c r="E34" s="137">
        <v>194861</v>
      </c>
      <c r="F34" s="136">
        <v>44</v>
      </c>
      <c r="G34" s="137">
        <v>1045277</v>
      </c>
      <c r="H34" s="136">
        <v>22</v>
      </c>
      <c r="I34" s="137">
        <v>741623</v>
      </c>
    </row>
    <row r="35" spans="1:9" x14ac:dyDescent="0.2">
      <c r="A35" s="187"/>
      <c r="B35" s="188"/>
      <c r="C35" s="139"/>
      <c r="D35" s="188"/>
      <c r="E35" s="139"/>
      <c r="F35" s="188"/>
      <c r="G35" s="139"/>
      <c r="H35" s="188"/>
      <c r="I35" s="139"/>
    </row>
    <row r="37" spans="1:9" ht="18" x14ac:dyDescent="0.2">
      <c r="A37" s="126"/>
      <c r="B37" s="299" t="s">
        <v>154</v>
      </c>
      <c r="C37" s="300"/>
      <c r="D37" s="300"/>
      <c r="E37" s="300"/>
      <c r="F37" s="300"/>
      <c r="G37" s="301"/>
      <c r="H37" s="141"/>
      <c r="I37" s="142"/>
    </row>
    <row r="38" spans="1:9" x14ac:dyDescent="0.2">
      <c r="A38" s="127"/>
      <c r="B38" s="297" t="s">
        <v>109</v>
      </c>
      <c r="C38" s="298"/>
      <c r="D38" s="297" t="s">
        <v>98</v>
      </c>
      <c r="E38" s="298"/>
      <c r="F38" s="297" t="s">
        <v>99</v>
      </c>
      <c r="G38" s="298"/>
      <c r="H38" s="309"/>
      <c r="I38" s="309"/>
    </row>
    <row r="39" spans="1:9" ht="31" x14ac:dyDescent="0.2">
      <c r="A39" s="81" t="s">
        <v>81</v>
      </c>
      <c r="B39" s="267" t="s">
        <v>63</v>
      </c>
      <c r="C39" s="128" t="s">
        <v>139</v>
      </c>
      <c r="D39" s="267" t="s">
        <v>63</v>
      </c>
      <c r="E39" s="128" t="s">
        <v>139</v>
      </c>
      <c r="F39" s="267" t="s">
        <v>63</v>
      </c>
      <c r="G39" s="128" t="s">
        <v>139</v>
      </c>
      <c r="H39" s="143"/>
      <c r="I39" s="143"/>
    </row>
    <row r="40" spans="1:9" x14ac:dyDescent="0.2">
      <c r="A40" s="28"/>
      <c r="B40" s="129"/>
      <c r="C40" s="130"/>
      <c r="D40" s="129"/>
      <c r="E40" s="130"/>
      <c r="F40" s="129"/>
      <c r="G40" s="130"/>
      <c r="H40" s="129"/>
      <c r="I40" s="266"/>
    </row>
    <row r="41" spans="1:9" x14ac:dyDescent="0.2">
      <c r="A41" s="131">
        <v>10001</v>
      </c>
      <c r="B41" s="132">
        <v>96</v>
      </c>
      <c r="C41" s="133">
        <v>5395839</v>
      </c>
      <c r="D41" s="132">
        <v>121</v>
      </c>
      <c r="E41" s="133">
        <v>30529835</v>
      </c>
      <c r="F41" s="132">
        <f t="shared" ref="F41:G56" si="0">B13+D13+F13+H13+B41+D41</f>
        <v>762</v>
      </c>
      <c r="G41" s="133">
        <f t="shared" si="0"/>
        <v>43951913</v>
      </c>
      <c r="H41" s="132"/>
      <c r="I41" s="138"/>
    </row>
    <row r="42" spans="1:9" x14ac:dyDescent="0.2">
      <c r="A42" s="131">
        <v>10003</v>
      </c>
      <c r="B42" s="132">
        <v>70</v>
      </c>
      <c r="C42" s="134">
        <v>3560592</v>
      </c>
      <c r="D42" s="132">
        <v>61</v>
      </c>
      <c r="E42" s="134">
        <v>13425399</v>
      </c>
      <c r="F42" s="132">
        <f t="shared" si="0"/>
        <v>424</v>
      </c>
      <c r="G42" s="134">
        <f t="shared" si="0"/>
        <v>22079701</v>
      </c>
      <c r="H42" s="132"/>
      <c r="I42" s="139"/>
    </row>
    <row r="43" spans="1:9" x14ac:dyDescent="0.2">
      <c r="A43" s="131">
        <v>10004</v>
      </c>
      <c r="B43" s="132">
        <v>32</v>
      </c>
      <c r="C43" s="134">
        <v>1766489</v>
      </c>
      <c r="D43" s="132">
        <v>24</v>
      </c>
      <c r="E43" s="134">
        <v>5776199</v>
      </c>
      <c r="F43" s="132">
        <f t="shared" si="0"/>
        <v>208</v>
      </c>
      <c r="G43" s="134">
        <f t="shared" si="0"/>
        <v>9995137</v>
      </c>
      <c r="H43" s="132"/>
      <c r="I43" s="139"/>
    </row>
    <row r="44" spans="1:9" x14ac:dyDescent="0.2">
      <c r="A44" s="131">
        <v>10005</v>
      </c>
      <c r="B44" s="132">
        <v>38</v>
      </c>
      <c r="C44" s="134">
        <v>1929123</v>
      </c>
      <c r="D44" s="132">
        <v>38</v>
      </c>
      <c r="E44" s="134">
        <v>11376918</v>
      </c>
      <c r="F44" s="132">
        <f t="shared" si="0"/>
        <v>208</v>
      </c>
      <c r="G44" s="134">
        <f t="shared" si="0"/>
        <v>15306255</v>
      </c>
      <c r="H44" s="132"/>
      <c r="I44" s="139"/>
    </row>
    <row r="45" spans="1:9" x14ac:dyDescent="0.2">
      <c r="A45" s="131">
        <v>10010</v>
      </c>
      <c r="B45" s="132">
        <v>77</v>
      </c>
      <c r="C45" s="134">
        <v>4269359</v>
      </c>
      <c r="D45" s="132">
        <v>47</v>
      </c>
      <c r="E45" s="134">
        <v>15842652</v>
      </c>
      <c r="F45" s="132">
        <f t="shared" si="0"/>
        <v>492</v>
      </c>
      <c r="G45" s="134">
        <f t="shared" si="0"/>
        <v>25886632</v>
      </c>
      <c r="H45" s="132"/>
      <c r="I45" s="139"/>
    </row>
    <row r="46" spans="1:9" x14ac:dyDescent="0.2">
      <c r="A46" s="131">
        <v>10011</v>
      </c>
      <c r="B46" s="132">
        <v>90</v>
      </c>
      <c r="C46" s="134">
        <v>4863896</v>
      </c>
      <c r="D46" s="132">
        <v>69</v>
      </c>
      <c r="E46" s="134">
        <v>12607530</v>
      </c>
      <c r="F46" s="132">
        <f t="shared" si="0"/>
        <v>476</v>
      </c>
      <c r="G46" s="134">
        <f t="shared" si="0"/>
        <v>21864110</v>
      </c>
      <c r="H46" s="132"/>
      <c r="I46" s="139"/>
    </row>
    <row r="47" spans="1:9" x14ac:dyDescent="0.2">
      <c r="A47" s="131">
        <v>10012</v>
      </c>
      <c r="B47" s="132">
        <v>59</v>
      </c>
      <c r="C47" s="134">
        <v>3241550</v>
      </c>
      <c r="D47" s="132">
        <v>59</v>
      </c>
      <c r="E47" s="134">
        <v>9174236</v>
      </c>
      <c r="F47" s="132">
        <f t="shared" si="0"/>
        <v>502</v>
      </c>
      <c r="G47" s="134">
        <f t="shared" si="0"/>
        <v>18266017</v>
      </c>
      <c r="H47" s="132"/>
      <c r="I47" s="139"/>
    </row>
    <row r="48" spans="1:9" x14ac:dyDescent="0.2">
      <c r="A48" s="131">
        <v>10013</v>
      </c>
      <c r="B48" s="132">
        <v>73</v>
      </c>
      <c r="C48" s="134">
        <v>3971307</v>
      </c>
      <c r="D48" s="132">
        <v>65</v>
      </c>
      <c r="E48" s="134">
        <v>12015988</v>
      </c>
      <c r="F48" s="132">
        <f t="shared" si="0"/>
        <v>423</v>
      </c>
      <c r="G48" s="134">
        <f t="shared" si="0"/>
        <v>19874493</v>
      </c>
      <c r="H48" s="132"/>
      <c r="I48" s="139"/>
    </row>
    <row r="49" spans="1:9" x14ac:dyDescent="0.2">
      <c r="A49" s="131">
        <v>10014</v>
      </c>
      <c r="B49" s="132">
        <v>46</v>
      </c>
      <c r="C49" s="134">
        <v>2362479</v>
      </c>
      <c r="D49" s="132">
        <v>45</v>
      </c>
      <c r="E49" s="134">
        <v>11102270</v>
      </c>
      <c r="F49" s="132">
        <f t="shared" si="0"/>
        <v>296</v>
      </c>
      <c r="G49" s="134">
        <f t="shared" si="0"/>
        <v>16622375</v>
      </c>
      <c r="H49" s="132"/>
      <c r="I49" s="139"/>
    </row>
    <row r="50" spans="1:9" x14ac:dyDescent="0.2">
      <c r="A50" s="131">
        <v>10016</v>
      </c>
      <c r="B50" s="132">
        <v>105</v>
      </c>
      <c r="C50" s="134">
        <v>5821921</v>
      </c>
      <c r="D50" s="132">
        <v>66</v>
      </c>
      <c r="E50" s="134">
        <v>10422118</v>
      </c>
      <c r="F50" s="132">
        <f t="shared" si="0"/>
        <v>656</v>
      </c>
      <c r="G50" s="134">
        <f t="shared" si="0"/>
        <v>23997566</v>
      </c>
      <c r="H50" s="132"/>
      <c r="I50" s="139"/>
    </row>
    <row r="51" spans="1:9" x14ac:dyDescent="0.2">
      <c r="A51" s="131">
        <v>10017</v>
      </c>
      <c r="B51" s="132">
        <v>160</v>
      </c>
      <c r="C51" s="134">
        <v>8774590</v>
      </c>
      <c r="D51" s="132">
        <v>170</v>
      </c>
      <c r="E51" s="134">
        <v>41289320</v>
      </c>
      <c r="F51" s="132">
        <f t="shared" si="0"/>
        <v>957</v>
      </c>
      <c r="G51" s="134">
        <f t="shared" si="0"/>
        <v>60516102</v>
      </c>
      <c r="H51" s="132"/>
      <c r="I51" s="139"/>
    </row>
    <row r="52" spans="1:9" x14ac:dyDescent="0.2">
      <c r="A52" s="131">
        <v>10018</v>
      </c>
      <c r="B52" s="132">
        <v>124</v>
      </c>
      <c r="C52" s="134">
        <v>6589822</v>
      </c>
      <c r="D52" s="132">
        <v>92</v>
      </c>
      <c r="E52" s="134">
        <v>23465924</v>
      </c>
      <c r="F52" s="132">
        <f t="shared" si="0"/>
        <v>827</v>
      </c>
      <c r="G52" s="134">
        <f t="shared" si="0"/>
        <v>39777582</v>
      </c>
      <c r="H52" s="132"/>
      <c r="I52" s="139"/>
    </row>
    <row r="53" spans="1:9" x14ac:dyDescent="0.2">
      <c r="A53" s="131">
        <v>10019</v>
      </c>
      <c r="B53" s="132">
        <v>173</v>
      </c>
      <c r="C53" s="134">
        <v>9614240</v>
      </c>
      <c r="D53" s="132">
        <v>205</v>
      </c>
      <c r="E53" s="134">
        <v>71251786</v>
      </c>
      <c r="F53" s="132">
        <f t="shared" si="0"/>
        <v>993</v>
      </c>
      <c r="G53" s="134">
        <f t="shared" si="0"/>
        <v>90357460</v>
      </c>
      <c r="H53" s="132"/>
      <c r="I53" s="139"/>
    </row>
    <row r="54" spans="1:9" x14ac:dyDescent="0.2">
      <c r="A54" s="131">
        <v>10020</v>
      </c>
      <c r="B54" s="132">
        <v>28</v>
      </c>
      <c r="C54" s="134">
        <v>1584277</v>
      </c>
      <c r="D54" s="132">
        <v>66</v>
      </c>
      <c r="E54" s="134">
        <v>19723932</v>
      </c>
      <c r="F54" s="132">
        <f t="shared" si="0"/>
        <v>178</v>
      </c>
      <c r="G54" s="134">
        <f t="shared" si="0"/>
        <v>22774719</v>
      </c>
      <c r="H54" s="132"/>
      <c r="I54" s="139"/>
    </row>
    <row r="55" spans="1:9" x14ac:dyDescent="0.2">
      <c r="A55" s="131">
        <v>10021</v>
      </c>
      <c r="B55" s="132">
        <v>50</v>
      </c>
      <c r="C55" s="134">
        <v>2687974</v>
      </c>
      <c r="D55" s="132">
        <v>28</v>
      </c>
      <c r="E55" s="134">
        <v>4445030</v>
      </c>
      <c r="F55" s="132">
        <f t="shared" si="0"/>
        <v>232</v>
      </c>
      <c r="G55" s="134">
        <f t="shared" si="0"/>
        <v>9417380</v>
      </c>
      <c r="H55" s="132"/>
      <c r="I55" s="139"/>
    </row>
    <row r="56" spans="1:9" x14ac:dyDescent="0.2">
      <c r="A56" s="131">
        <v>10022</v>
      </c>
      <c r="B56" s="132">
        <v>267</v>
      </c>
      <c r="C56" s="134">
        <v>14704779</v>
      </c>
      <c r="D56" s="132">
        <v>258</v>
      </c>
      <c r="E56" s="134">
        <v>77892637</v>
      </c>
      <c r="F56" s="132">
        <f t="shared" si="0"/>
        <v>1400</v>
      </c>
      <c r="G56" s="134">
        <f t="shared" si="0"/>
        <v>106798967</v>
      </c>
      <c r="H56" s="132"/>
      <c r="I56" s="139"/>
    </row>
    <row r="57" spans="1:9" x14ac:dyDescent="0.2">
      <c r="A57" s="131">
        <v>10023</v>
      </c>
      <c r="B57" s="132">
        <v>35</v>
      </c>
      <c r="C57" s="134">
        <v>1950894</v>
      </c>
      <c r="D57" s="132">
        <v>34</v>
      </c>
      <c r="E57" s="134">
        <v>7967064</v>
      </c>
      <c r="F57" s="132">
        <f t="shared" ref="F57:G62" si="1">B29+D29+F29+H29+B57+D57</f>
        <v>213</v>
      </c>
      <c r="G57" s="134">
        <f t="shared" si="1"/>
        <v>12084434</v>
      </c>
      <c r="H57" s="132"/>
      <c r="I57" s="139"/>
    </row>
    <row r="58" spans="1:9" x14ac:dyDescent="0.2">
      <c r="A58" s="131">
        <v>10024</v>
      </c>
      <c r="B58" s="132">
        <v>25</v>
      </c>
      <c r="C58" s="134">
        <v>1418108</v>
      </c>
      <c r="D58" s="132">
        <v>10</v>
      </c>
      <c r="E58" s="134">
        <v>1367124</v>
      </c>
      <c r="F58" s="132">
        <f t="shared" si="1"/>
        <v>115</v>
      </c>
      <c r="G58" s="134">
        <f t="shared" si="1"/>
        <v>3835794</v>
      </c>
      <c r="H58" s="132"/>
      <c r="I58" s="139"/>
    </row>
    <row r="59" spans="1:9" x14ac:dyDescent="0.2">
      <c r="A59" s="131">
        <v>10028</v>
      </c>
      <c r="B59" s="132">
        <v>26</v>
      </c>
      <c r="C59" s="134">
        <v>1460067</v>
      </c>
      <c r="D59" s="132">
        <v>13</v>
      </c>
      <c r="E59" s="134">
        <v>2024768</v>
      </c>
      <c r="F59" s="132">
        <f t="shared" si="1"/>
        <v>160</v>
      </c>
      <c r="G59" s="134">
        <f t="shared" si="1"/>
        <v>5198595</v>
      </c>
      <c r="H59" s="132"/>
      <c r="I59" s="139"/>
    </row>
    <row r="60" spans="1:9" x14ac:dyDescent="0.2">
      <c r="A60" s="131">
        <v>10036</v>
      </c>
      <c r="B60" s="132">
        <v>135</v>
      </c>
      <c r="C60" s="134">
        <v>7514205</v>
      </c>
      <c r="D60" s="132">
        <v>215</v>
      </c>
      <c r="E60" s="134">
        <v>65730446</v>
      </c>
      <c r="F60" s="132">
        <f t="shared" si="1"/>
        <v>815</v>
      </c>
      <c r="G60" s="134">
        <f t="shared" si="1"/>
        <v>80386803</v>
      </c>
      <c r="H60" s="132"/>
      <c r="I60" s="139"/>
    </row>
    <row r="61" spans="1:9" x14ac:dyDescent="0.2">
      <c r="A61" s="131">
        <v>10038</v>
      </c>
      <c r="B61" s="132">
        <v>26</v>
      </c>
      <c r="C61" s="134">
        <v>1374810</v>
      </c>
      <c r="D61" s="132">
        <v>19</v>
      </c>
      <c r="E61" s="134">
        <v>3914945</v>
      </c>
      <c r="F61" s="132">
        <f t="shared" si="1"/>
        <v>147</v>
      </c>
      <c r="G61" s="134">
        <f t="shared" si="1"/>
        <v>6813953</v>
      </c>
      <c r="H61" s="188"/>
      <c r="I61" s="139"/>
    </row>
    <row r="62" spans="1:9" x14ac:dyDescent="0.2">
      <c r="A62" s="135">
        <v>10065</v>
      </c>
      <c r="B62" s="136">
        <v>50</v>
      </c>
      <c r="C62" s="137">
        <v>2814214</v>
      </c>
      <c r="D62" s="136">
        <v>39</v>
      </c>
      <c r="E62" s="137">
        <v>6991676</v>
      </c>
      <c r="F62" s="136">
        <f t="shared" si="1"/>
        <v>234</v>
      </c>
      <c r="G62" s="137">
        <f t="shared" si="1"/>
        <v>12130119</v>
      </c>
    </row>
  </sheetData>
  <mergeCells count="16">
    <mergeCell ref="A1:I1"/>
    <mergeCell ref="A2:I2"/>
    <mergeCell ref="A4:I4"/>
    <mergeCell ref="A5:I5"/>
    <mergeCell ref="B9:I9"/>
    <mergeCell ref="A7:I7"/>
    <mergeCell ref="A6:I6"/>
    <mergeCell ref="B10:C10"/>
    <mergeCell ref="D10:E10"/>
    <mergeCell ref="F10:G10"/>
    <mergeCell ref="H10:I10"/>
    <mergeCell ref="B37:G37"/>
    <mergeCell ref="B38:C38"/>
    <mergeCell ref="D38:E38"/>
    <mergeCell ref="F38:G38"/>
    <mergeCell ref="H38:I38"/>
  </mergeCells>
  <printOptions horizontalCentered="1"/>
  <pageMargins left="0.7" right="0.7" top="0.75" bottom="0.75" header="0.3" footer="0.3"/>
  <pageSetup scale="66"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I49"/>
  <sheetViews>
    <sheetView showGridLines="0" workbookViewId="0">
      <selection sqref="A1:I1"/>
    </sheetView>
  </sheetViews>
  <sheetFormatPr baseColWidth="10" defaultColWidth="9.1640625" defaultRowHeight="15" x14ac:dyDescent="0.2"/>
  <cols>
    <col min="1" max="1" width="16.83203125" style="125" customWidth="1"/>
    <col min="2" max="2" width="12.5" style="125" customWidth="1"/>
    <col min="3" max="3" width="10.5" style="125" customWidth="1"/>
    <col min="4" max="4" width="12.5" style="125" customWidth="1"/>
    <col min="5" max="5" width="10.5" style="125" customWidth="1"/>
    <col min="6" max="6" width="12.5" style="125" customWidth="1"/>
    <col min="7" max="7" width="10.5" style="125" customWidth="1"/>
    <col min="8" max="8" width="12.5" style="125" customWidth="1"/>
    <col min="9" max="9" width="10.5" style="125" customWidth="1"/>
    <col min="10" max="16384" width="9.1640625" style="125"/>
  </cols>
  <sheetData>
    <row r="1" spans="1:9" ht="18" x14ac:dyDescent="0.2">
      <c r="A1" s="289" t="s">
        <v>8</v>
      </c>
      <c r="B1" s="289"/>
      <c r="C1" s="289"/>
      <c r="D1" s="289"/>
      <c r="E1" s="289"/>
      <c r="F1" s="289"/>
      <c r="G1" s="289"/>
      <c r="H1" s="289"/>
      <c r="I1" s="289"/>
    </row>
    <row r="2" spans="1:9" ht="18" x14ac:dyDescent="0.2">
      <c r="A2" s="289" t="s">
        <v>161</v>
      </c>
      <c r="B2" s="289"/>
      <c r="C2" s="289"/>
      <c r="D2" s="289"/>
      <c r="E2" s="289"/>
      <c r="F2" s="289"/>
      <c r="G2" s="289"/>
      <c r="H2" s="289"/>
      <c r="I2" s="289"/>
    </row>
    <row r="3" spans="1:9" x14ac:dyDescent="0.2">
      <c r="A3" s="108"/>
      <c r="B3" s="108"/>
      <c r="C3" s="108"/>
    </row>
    <row r="4" spans="1:9" ht="18" x14ac:dyDescent="0.2">
      <c r="A4" s="289" t="s">
        <v>132</v>
      </c>
      <c r="B4" s="289"/>
      <c r="C4" s="289"/>
      <c r="D4" s="289"/>
      <c r="E4" s="289"/>
      <c r="F4" s="289"/>
      <c r="G4" s="289"/>
      <c r="H4" s="289"/>
      <c r="I4" s="289"/>
    </row>
    <row r="5" spans="1:9" ht="18" x14ac:dyDescent="0.2">
      <c r="A5" s="289" t="s">
        <v>115</v>
      </c>
      <c r="B5" s="289"/>
      <c r="C5" s="289"/>
      <c r="D5" s="289"/>
      <c r="E5" s="289"/>
      <c r="F5" s="289"/>
      <c r="G5" s="289"/>
      <c r="H5" s="289"/>
      <c r="I5" s="289"/>
    </row>
    <row r="6" spans="1:9" ht="18" x14ac:dyDescent="0.2">
      <c r="A6" s="289" t="s">
        <v>100</v>
      </c>
      <c r="B6" s="289"/>
      <c r="C6" s="289"/>
      <c r="D6" s="289"/>
      <c r="E6" s="289"/>
      <c r="F6" s="289"/>
      <c r="G6" s="289"/>
      <c r="H6" s="289"/>
      <c r="I6" s="289"/>
    </row>
    <row r="7" spans="1:9" ht="18" x14ac:dyDescent="0.2">
      <c r="A7" s="289" t="s">
        <v>144</v>
      </c>
      <c r="B7" s="289"/>
      <c r="C7" s="289"/>
      <c r="D7" s="289"/>
      <c r="E7" s="289"/>
      <c r="F7" s="289"/>
      <c r="G7" s="289"/>
      <c r="H7" s="289"/>
      <c r="I7" s="289"/>
    </row>
    <row r="8" spans="1:9" ht="18" x14ac:dyDescent="0.2">
      <c r="A8" s="289" t="s">
        <v>151</v>
      </c>
      <c r="B8" s="289"/>
      <c r="C8" s="289"/>
      <c r="D8" s="289"/>
      <c r="E8" s="289"/>
      <c r="F8" s="289"/>
      <c r="G8" s="289"/>
      <c r="H8" s="289"/>
      <c r="I8" s="289"/>
    </row>
    <row r="9" spans="1:9" ht="18" x14ac:dyDescent="0.2">
      <c r="A9" s="260"/>
      <c r="B9" s="260"/>
      <c r="C9" s="260"/>
      <c r="D9" s="260"/>
      <c r="E9" s="260"/>
      <c r="F9" s="260"/>
      <c r="G9" s="260"/>
      <c r="H9" s="260"/>
      <c r="I9" s="260"/>
    </row>
    <row r="10" spans="1:9" ht="18" x14ac:dyDescent="0.2">
      <c r="A10" s="126"/>
      <c r="B10" s="299" t="s">
        <v>154</v>
      </c>
      <c r="C10" s="300"/>
      <c r="D10" s="300"/>
      <c r="E10" s="300"/>
      <c r="F10" s="300"/>
      <c r="G10" s="300"/>
      <c r="H10" s="300"/>
      <c r="I10" s="301"/>
    </row>
    <row r="11" spans="1:9" x14ac:dyDescent="0.2">
      <c r="A11" s="127"/>
      <c r="B11" s="297" t="s">
        <v>93</v>
      </c>
      <c r="C11" s="298"/>
      <c r="D11" s="297" t="s">
        <v>94</v>
      </c>
      <c r="E11" s="298"/>
      <c r="F11" s="297" t="s">
        <v>107</v>
      </c>
      <c r="G11" s="298"/>
      <c r="H11" s="297" t="s">
        <v>108</v>
      </c>
      <c r="I11" s="298"/>
    </row>
    <row r="12" spans="1:9" ht="33.75" customHeight="1" x14ac:dyDescent="0.2">
      <c r="A12" s="81" t="s">
        <v>81</v>
      </c>
      <c r="B12" s="267" t="s">
        <v>63</v>
      </c>
      <c r="C12" s="128" t="s">
        <v>139</v>
      </c>
      <c r="D12" s="267" t="s">
        <v>63</v>
      </c>
      <c r="E12" s="128" t="s">
        <v>139</v>
      </c>
      <c r="F12" s="267" t="s">
        <v>63</v>
      </c>
      <c r="G12" s="128" t="s">
        <v>139</v>
      </c>
      <c r="H12" s="267" t="s">
        <v>63</v>
      </c>
      <c r="I12" s="128" t="s">
        <v>139</v>
      </c>
    </row>
    <row r="13" spans="1:9" x14ac:dyDescent="0.2">
      <c r="A13" s="28"/>
      <c r="B13" s="129"/>
      <c r="C13" s="130"/>
      <c r="D13" s="129"/>
      <c r="E13" s="130"/>
      <c r="F13" s="129"/>
      <c r="G13" s="130"/>
      <c r="H13" s="129"/>
      <c r="I13" s="130"/>
    </row>
    <row r="14" spans="1:9" x14ac:dyDescent="0.2">
      <c r="A14" s="131">
        <v>10001</v>
      </c>
      <c r="B14" s="132">
        <v>78</v>
      </c>
      <c r="C14" s="133">
        <v>549276</v>
      </c>
      <c r="D14" s="132">
        <v>30</v>
      </c>
      <c r="E14" s="133">
        <v>454470</v>
      </c>
      <c r="F14" s="132">
        <v>46</v>
      </c>
      <c r="G14" s="133">
        <v>1076869</v>
      </c>
      <c r="H14" s="132">
        <v>25</v>
      </c>
      <c r="I14" s="133">
        <v>854779</v>
      </c>
    </row>
    <row r="15" spans="1:9" x14ac:dyDescent="0.2">
      <c r="A15" s="131">
        <v>10003</v>
      </c>
      <c r="B15" s="132">
        <v>45</v>
      </c>
      <c r="C15" s="134">
        <v>339026</v>
      </c>
      <c r="D15" s="132">
        <v>24</v>
      </c>
      <c r="E15" s="134">
        <v>399874</v>
      </c>
      <c r="F15" s="132">
        <v>36</v>
      </c>
      <c r="G15" s="134">
        <v>863523</v>
      </c>
      <c r="H15" s="132">
        <v>36</v>
      </c>
      <c r="I15" s="134">
        <v>1235089</v>
      </c>
    </row>
    <row r="16" spans="1:9" x14ac:dyDescent="0.2">
      <c r="A16" s="131">
        <v>10010</v>
      </c>
      <c r="B16" s="132">
        <v>55</v>
      </c>
      <c r="C16" s="134">
        <v>416750</v>
      </c>
      <c r="D16" s="132">
        <v>20</v>
      </c>
      <c r="E16" s="134">
        <v>283115</v>
      </c>
      <c r="F16" s="132">
        <v>44</v>
      </c>
      <c r="G16" s="134">
        <v>1066697</v>
      </c>
      <c r="H16" s="132">
        <v>22</v>
      </c>
      <c r="I16" s="134">
        <v>725528</v>
      </c>
    </row>
    <row r="17" spans="1:9" x14ac:dyDescent="0.2">
      <c r="A17" s="131">
        <v>10011</v>
      </c>
      <c r="B17" s="132">
        <v>53</v>
      </c>
      <c r="C17" s="134">
        <v>419284</v>
      </c>
      <c r="D17" s="132">
        <v>26</v>
      </c>
      <c r="E17" s="134">
        <v>423515</v>
      </c>
      <c r="F17" s="132">
        <v>34</v>
      </c>
      <c r="G17" s="134">
        <v>769334</v>
      </c>
      <c r="H17" s="132">
        <v>17</v>
      </c>
      <c r="I17" s="134">
        <v>570490</v>
      </c>
    </row>
    <row r="18" spans="1:9" x14ac:dyDescent="0.2">
      <c r="A18" s="131">
        <v>10012</v>
      </c>
      <c r="B18" s="132">
        <v>67</v>
      </c>
      <c r="C18" s="134">
        <v>506749</v>
      </c>
      <c r="D18" s="132">
        <v>27</v>
      </c>
      <c r="E18" s="134">
        <v>442244</v>
      </c>
      <c r="F18" s="132">
        <v>55</v>
      </c>
      <c r="G18" s="134">
        <v>1269092</v>
      </c>
      <c r="H18" s="132">
        <v>31</v>
      </c>
      <c r="I18" s="134">
        <v>1050914</v>
      </c>
    </row>
    <row r="19" spans="1:9" x14ac:dyDescent="0.2">
      <c r="A19" s="131">
        <v>10013</v>
      </c>
      <c r="B19" s="132">
        <v>60</v>
      </c>
      <c r="C19" s="134">
        <v>475993</v>
      </c>
      <c r="D19" s="132">
        <v>13</v>
      </c>
      <c r="E19" s="134">
        <v>190220</v>
      </c>
      <c r="F19" s="132">
        <v>27</v>
      </c>
      <c r="G19" s="134">
        <v>616545</v>
      </c>
      <c r="H19" s="132">
        <v>17</v>
      </c>
      <c r="I19" s="134">
        <v>564673</v>
      </c>
    </row>
    <row r="20" spans="1:9" x14ac:dyDescent="0.2">
      <c r="A20" s="131">
        <v>10014</v>
      </c>
      <c r="B20" s="132">
        <v>45</v>
      </c>
      <c r="C20" s="134">
        <v>318352</v>
      </c>
      <c r="D20" s="132">
        <v>15</v>
      </c>
      <c r="E20" s="134">
        <v>235120</v>
      </c>
      <c r="F20" s="132">
        <v>19</v>
      </c>
      <c r="G20" s="134">
        <v>438916</v>
      </c>
      <c r="H20" s="132">
        <v>16</v>
      </c>
      <c r="I20" s="134">
        <v>536025</v>
      </c>
    </row>
    <row r="21" spans="1:9" x14ac:dyDescent="0.2">
      <c r="A21" s="131">
        <v>10016</v>
      </c>
      <c r="B21" s="132">
        <v>52</v>
      </c>
      <c r="C21" s="134">
        <v>440080</v>
      </c>
      <c r="D21" s="132">
        <v>21</v>
      </c>
      <c r="E21" s="134">
        <v>356882</v>
      </c>
      <c r="F21" s="132">
        <v>39</v>
      </c>
      <c r="G21" s="134">
        <v>910532</v>
      </c>
      <c r="H21" s="132">
        <v>22</v>
      </c>
      <c r="I21" s="134">
        <v>735982</v>
      </c>
    </row>
    <row r="22" spans="1:9" x14ac:dyDescent="0.2">
      <c r="A22" s="131">
        <v>10017</v>
      </c>
      <c r="B22" s="132">
        <v>67</v>
      </c>
      <c r="C22" s="134">
        <v>419526</v>
      </c>
      <c r="D22" s="132">
        <v>27</v>
      </c>
      <c r="E22" s="134">
        <v>413329</v>
      </c>
      <c r="F22" s="132">
        <v>44</v>
      </c>
      <c r="G22" s="134">
        <v>1059826</v>
      </c>
      <c r="H22" s="132">
        <v>29</v>
      </c>
      <c r="I22" s="134">
        <v>992896</v>
      </c>
    </row>
    <row r="23" spans="1:9" x14ac:dyDescent="0.2">
      <c r="A23" s="131">
        <v>10018</v>
      </c>
      <c r="B23" s="132">
        <v>85</v>
      </c>
      <c r="C23" s="134">
        <v>659147</v>
      </c>
      <c r="D23" s="132">
        <v>26</v>
      </c>
      <c r="E23" s="134">
        <v>372624</v>
      </c>
      <c r="F23" s="132">
        <v>41</v>
      </c>
      <c r="G23" s="134">
        <v>983997</v>
      </c>
      <c r="H23" s="132">
        <v>23</v>
      </c>
      <c r="I23" s="134">
        <v>771261</v>
      </c>
    </row>
    <row r="24" spans="1:9" x14ac:dyDescent="0.2">
      <c r="A24" s="131">
        <v>10019</v>
      </c>
      <c r="B24" s="132">
        <v>78</v>
      </c>
      <c r="C24" s="134">
        <v>638782</v>
      </c>
      <c r="D24" s="132">
        <v>27</v>
      </c>
      <c r="E24" s="134">
        <v>375263</v>
      </c>
      <c r="F24" s="132">
        <v>51</v>
      </c>
      <c r="G24" s="134">
        <v>1207350</v>
      </c>
      <c r="H24" s="132">
        <v>33</v>
      </c>
      <c r="I24" s="134">
        <v>1121238</v>
      </c>
    </row>
    <row r="25" spans="1:9" x14ac:dyDescent="0.2">
      <c r="A25" s="131">
        <v>10021</v>
      </c>
      <c r="B25" s="132">
        <v>31</v>
      </c>
      <c r="C25" s="134">
        <v>249019</v>
      </c>
      <c r="D25" s="132">
        <v>10</v>
      </c>
      <c r="E25" s="134">
        <v>154418</v>
      </c>
      <c r="F25" s="132">
        <v>16</v>
      </c>
      <c r="G25" s="134">
        <v>380035</v>
      </c>
      <c r="H25" s="132">
        <v>12</v>
      </c>
      <c r="I25" s="134">
        <v>403393</v>
      </c>
    </row>
    <row r="26" spans="1:9" x14ac:dyDescent="0.2">
      <c r="A26" s="131">
        <v>10022</v>
      </c>
      <c r="B26" s="132">
        <v>99</v>
      </c>
      <c r="C26" s="134">
        <v>899907</v>
      </c>
      <c r="D26" s="132">
        <v>30</v>
      </c>
      <c r="E26" s="134">
        <v>533430</v>
      </c>
      <c r="F26" s="132">
        <v>48</v>
      </c>
      <c r="G26" s="134">
        <v>1116132</v>
      </c>
      <c r="H26" s="132">
        <v>41</v>
      </c>
      <c r="I26" s="134">
        <v>1411889</v>
      </c>
    </row>
    <row r="27" spans="1:9" x14ac:dyDescent="0.2">
      <c r="A27" s="131">
        <v>10023</v>
      </c>
      <c r="B27" s="132">
        <v>35</v>
      </c>
      <c r="C27" s="134">
        <v>296976</v>
      </c>
      <c r="D27" s="132">
        <v>17</v>
      </c>
      <c r="E27" s="134">
        <v>258060</v>
      </c>
      <c r="F27" s="132">
        <v>21</v>
      </c>
      <c r="G27" s="134">
        <v>532008</v>
      </c>
      <c r="H27" s="132">
        <v>14</v>
      </c>
      <c r="I27" s="134">
        <v>448051</v>
      </c>
    </row>
    <row r="28" spans="1:9" x14ac:dyDescent="0.2">
      <c r="A28" s="135">
        <v>10036</v>
      </c>
      <c r="B28" s="136">
        <v>80</v>
      </c>
      <c r="C28" s="137">
        <v>513270</v>
      </c>
      <c r="D28" s="136">
        <v>21</v>
      </c>
      <c r="E28" s="137">
        <v>297494</v>
      </c>
      <c r="F28" s="136">
        <v>41</v>
      </c>
      <c r="G28" s="137">
        <v>980463</v>
      </c>
      <c r="H28" s="136">
        <v>21</v>
      </c>
      <c r="I28" s="137">
        <v>686310</v>
      </c>
    </row>
    <row r="29" spans="1:9" x14ac:dyDescent="0.2">
      <c r="A29" s="187"/>
      <c r="B29" s="188"/>
      <c r="C29" s="139"/>
      <c r="D29" s="188"/>
      <c r="E29" s="139"/>
      <c r="F29" s="188"/>
      <c r="G29" s="139"/>
      <c r="H29" s="188"/>
      <c r="I29" s="139"/>
    </row>
    <row r="31" spans="1:9" ht="18" x14ac:dyDescent="0.2">
      <c r="A31" s="126"/>
      <c r="B31" s="299" t="s">
        <v>154</v>
      </c>
      <c r="C31" s="300"/>
      <c r="D31" s="300"/>
      <c r="E31" s="300"/>
      <c r="F31" s="300"/>
      <c r="G31" s="301"/>
      <c r="H31" s="141"/>
      <c r="I31" s="142"/>
    </row>
    <row r="32" spans="1:9" x14ac:dyDescent="0.2">
      <c r="A32" s="127"/>
      <c r="B32" s="297" t="s">
        <v>109</v>
      </c>
      <c r="C32" s="298"/>
      <c r="D32" s="297" t="s">
        <v>98</v>
      </c>
      <c r="E32" s="298"/>
      <c r="F32" s="297" t="s">
        <v>99</v>
      </c>
      <c r="G32" s="298"/>
      <c r="H32" s="309"/>
      <c r="I32" s="309"/>
    </row>
    <row r="33" spans="1:9" ht="31" x14ac:dyDescent="0.2">
      <c r="A33" s="81" t="s">
        <v>81</v>
      </c>
      <c r="B33" s="267" t="s">
        <v>63</v>
      </c>
      <c r="C33" s="128" t="s">
        <v>139</v>
      </c>
      <c r="D33" s="267" t="s">
        <v>63</v>
      </c>
      <c r="E33" s="128" t="s">
        <v>139</v>
      </c>
      <c r="F33" s="267" t="s">
        <v>63</v>
      </c>
      <c r="G33" s="128" t="s">
        <v>139</v>
      </c>
      <c r="H33" s="143"/>
      <c r="I33" s="143"/>
    </row>
    <row r="34" spans="1:9" x14ac:dyDescent="0.2">
      <c r="A34" s="28"/>
      <c r="B34" s="129"/>
      <c r="C34" s="130"/>
      <c r="D34" s="129"/>
      <c r="E34" s="130"/>
      <c r="F34" s="129"/>
      <c r="G34" s="130"/>
      <c r="H34" s="129"/>
      <c r="I34" s="266"/>
    </row>
    <row r="35" spans="1:9" x14ac:dyDescent="0.2">
      <c r="A35" s="131">
        <v>10001</v>
      </c>
      <c r="B35" s="132">
        <v>41</v>
      </c>
      <c r="C35" s="133">
        <v>2364253</v>
      </c>
      <c r="D35" s="132">
        <v>74</v>
      </c>
      <c r="E35" s="133">
        <v>20367417</v>
      </c>
      <c r="F35" s="132">
        <v>294</v>
      </c>
      <c r="G35" s="133">
        <v>25667064</v>
      </c>
      <c r="H35" s="132"/>
      <c r="I35" s="138"/>
    </row>
    <row r="36" spans="1:9" x14ac:dyDescent="0.2">
      <c r="A36" s="131">
        <v>10003</v>
      </c>
      <c r="B36" s="132">
        <v>35</v>
      </c>
      <c r="C36" s="134">
        <v>1759944</v>
      </c>
      <c r="D36" s="132">
        <v>44</v>
      </c>
      <c r="E36" s="134">
        <v>9992072</v>
      </c>
      <c r="F36" s="132">
        <v>220</v>
      </c>
      <c r="G36" s="134">
        <v>14589529</v>
      </c>
      <c r="H36" s="132"/>
      <c r="I36" s="139"/>
    </row>
    <row r="37" spans="1:9" x14ac:dyDescent="0.2">
      <c r="A37" s="131">
        <v>10010</v>
      </c>
      <c r="B37" s="132">
        <v>40</v>
      </c>
      <c r="C37" s="134">
        <v>2323675</v>
      </c>
      <c r="D37" s="132">
        <v>32</v>
      </c>
      <c r="E37" s="134">
        <v>13787679</v>
      </c>
      <c r="F37" s="132">
        <v>213</v>
      </c>
      <c r="G37" s="134">
        <v>18603444</v>
      </c>
      <c r="H37" s="132"/>
      <c r="I37" s="139"/>
    </row>
    <row r="38" spans="1:9" x14ac:dyDescent="0.2">
      <c r="A38" s="131">
        <v>10011</v>
      </c>
      <c r="B38" s="132">
        <v>52</v>
      </c>
      <c r="C38" s="134">
        <v>2869335</v>
      </c>
      <c r="D38" s="132">
        <v>45</v>
      </c>
      <c r="E38" s="134">
        <v>8166476</v>
      </c>
      <c r="F38" s="132">
        <v>227</v>
      </c>
      <c r="G38" s="134">
        <v>13218433</v>
      </c>
      <c r="H38" s="132"/>
      <c r="I38" s="139"/>
    </row>
    <row r="39" spans="1:9" x14ac:dyDescent="0.2">
      <c r="A39" s="131">
        <v>10012</v>
      </c>
      <c r="B39" s="132">
        <v>48</v>
      </c>
      <c r="C39" s="134">
        <v>2726822</v>
      </c>
      <c r="D39" s="132">
        <v>42</v>
      </c>
      <c r="E39" s="134">
        <v>6756593</v>
      </c>
      <c r="F39" s="132">
        <v>270</v>
      </c>
      <c r="G39" s="134">
        <v>12752415</v>
      </c>
      <c r="H39" s="132"/>
      <c r="I39" s="139"/>
    </row>
    <row r="40" spans="1:9" x14ac:dyDescent="0.2">
      <c r="A40" s="131">
        <v>10013</v>
      </c>
      <c r="B40" s="132">
        <v>40</v>
      </c>
      <c r="C40" s="134">
        <v>2194129</v>
      </c>
      <c r="D40" s="132">
        <v>43</v>
      </c>
      <c r="E40" s="134">
        <v>7486090</v>
      </c>
      <c r="F40" s="132">
        <v>200</v>
      </c>
      <c r="G40" s="134">
        <v>11527650</v>
      </c>
      <c r="H40" s="132"/>
      <c r="I40" s="139"/>
    </row>
    <row r="41" spans="1:9" x14ac:dyDescent="0.2">
      <c r="A41" s="131">
        <v>10014</v>
      </c>
      <c r="B41" s="132">
        <v>22</v>
      </c>
      <c r="C41" s="134">
        <v>1147047</v>
      </c>
      <c r="D41" s="132">
        <v>23</v>
      </c>
      <c r="E41" s="134">
        <v>7364313</v>
      </c>
      <c r="F41" s="132">
        <v>140</v>
      </c>
      <c r="G41" s="134">
        <v>10039772</v>
      </c>
      <c r="H41" s="132"/>
      <c r="I41" s="139"/>
    </row>
    <row r="42" spans="1:9" x14ac:dyDescent="0.2">
      <c r="A42" s="131">
        <v>10016</v>
      </c>
      <c r="B42" s="132">
        <v>36</v>
      </c>
      <c r="C42" s="134">
        <v>1950135</v>
      </c>
      <c r="D42" s="132">
        <v>30</v>
      </c>
      <c r="E42" s="134">
        <v>4661994</v>
      </c>
      <c r="F42" s="132">
        <v>200</v>
      </c>
      <c r="G42" s="134">
        <v>9055604</v>
      </c>
      <c r="H42" s="132"/>
      <c r="I42" s="139"/>
    </row>
    <row r="43" spans="1:9" x14ac:dyDescent="0.2">
      <c r="A43" s="131">
        <v>10017</v>
      </c>
      <c r="B43" s="132">
        <v>59</v>
      </c>
      <c r="C43" s="134">
        <v>3364853</v>
      </c>
      <c r="D43" s="132">
        <v>75</v>
      </c>
      <c r="E43" s="134">
        <v>22983841</v>
      </c>
      <c r="F43" s="132">
        <v>301</v>
      </c>
      <c r="G43" s="134">
        <v>29234271</v>
      </c>
      <c r="H43" s="132"/>
      <c r="I43" s="139"/>
    </row>
    <row r="44" spans="1:9" x14ac:dyDescent="0.2">
      <c r="A44" s="131">
        <v>10018</v>
      </c>
      <c r="B44" s="132">
        <v>45</v>
      </c>
      <c r="C44" s="134">
        <v>2305763</v>
      </c>
      <c r="D44" s="132">
        <v>36</v>
      </c>
      <c r="E44" s="134">
        <v>14679658</v>
      </c>
      <c r="F44" s="132">
        <v>256</v>
      </c>
      <c r="G44" s="134">
        <v>19772450</v>
      </c>
      <c r="H44" s="132"/>
      <c r="I44" s="139"/>
    </row>
    <row r="45" spans="1:9" x14ac:dyDescent="0.2">
      <c r="A45" s="131">
        <v>10019</v>
      </c>
      <c r="B45" s="132">
        <v>65</v>
      </c>
      <c r="C45" s="134">
        <v>3727051</v>
      </c>
      <c r="D45" s="132">
        <v>84</v>
      </c>
      <c r="E45" s="134">
        <v>36403489</v>
      </c>
      <c r="F45" s="132">
        <v>338</v>
      </c>
      <c r="G45" s="134">
        <v>43473173</v>
      </c>
      <c r="H45" s="132"/>
      <c r="I45" s="139"/>
    </row>
    <row r="46" spans="1:9" x14ac:dyDescent="0.2">
      <c r="A46" s="131">
        <v>10021</v>
      </c>
      <c r="B46" s="132">
        <v>34</v>
      </c>
      <c r="C46" s="134">
        <v>1850150</v>
      </c>
      <c r="D46" s="132">
        <v>20</v>
      </c>
      <c r="E46" s="134">
        <v>3595693</v>
      </c>
      <c r="F46" s="132">
        <v>123</v>
      </c>
      <c r="G46" s="134">
        <v>6632709</v>
      </c>
      <c r="H46" s="132"/>
      <c r="I46" s="139"/>
    </row>
    <row r="47" spans="1:9" x14ac:dyDescent="0.2">
      <c r="A47" s="131">
        <v>10022</v>
      </c>
      <c r="B47" s="132">
        <v>89</v>
      </c>
      <c r="C47" s="134">
        <v>4879268</v>
      </c>
      <c r="D47" s="132">
        <v>135</v>
      </c>
      <c r="E47" s="134">
        <v>48407634</v>
      </c>
      <c r="F47" s="132">
        <v>442</v>
      </c>
      <c r="G47" s="134">
        <v>57248259</v>
      </c>
      <c r="H47" s="132"/>
      <c r="I47" s="139"/>
    </row>
    <row r="48" spans="1:9" x14ac:dyDescent="0.2">
      <c r="A48" s="131">
        <v>10023</v>
      </c>
      <c r="B48" s="132">
        <v>26</v>
      </c>
      <c r="C48" s="134">
        <v>1455331</v>
      </c>
      <c r="D48" s="132">
        <v>28</v>
      </c>
      <c r="E48" s="134">
        <v>6681826</v>
      </c>
      <c r="F48" s="132">
        <v>141</v>
      </c>
      <c r="G48" s="134">
        <v>9672253</v>
      </c>
      <c r="H48" s="132"/>
      <c r="I48" s="139"/>
    </row>
    <row r="49" spans="1:9" x14ac:dyDescent="0.2">
      <c r="A49" s="135">
        <v>10036</v>
      </c>
      <c r="B49" s="136">
        <v>53</v>
      </c>
      <c r="C49" s="137">
        <v>2934273</v>
      </c>
      <c r="D49" s="136">
        <v>99</v>
      </c>
      <c r="E49" s="137">
        <v>38120713</v>
      </c>
      <c r="F49" s="136">
        <v>315</v>
      </c>
      <c r="G49" s="137">
        <v>43532523</v>
      </c>
      <c r="H49" s="132"/>
      <c r="I49" s="139"/>
    </row>
  </sheetData>
  <mergeCells count="17">
    <mergeCell ref="B10:I10"/>
    <mergeCell ref="B11:C11"/>
    <mergeCell ref="D11:E11"/>
    <mergeCell ref="F11:G11"/>
    <mergeCell ref="H11:I11"/>
    <mergeCell ref="A6:I6"/>
    <mergeCell ref="A8:I8"/>
    <mergeCell ref="A1:I1"/>
    <mergeCell ref="A2:I2"/>
    <mergeCell ref="A4:I4"/>
    <mergeCell ref="A5:I5"/>
    <mergeCell ref="A7:I7"/>
    <mergeCell ref="B31:G31"/>
    <mergeCell ref="B32:C32"/>
    <mergeCell ref="D32:E32"/>
    <mergeCell ref="F32:G32"/>
    <mergeCell ref="H32:I32"/>
  </mergeCells>
  <pageMargins left="0.7" right="0.7" top="0.75" bottom="0.75" header="0.3" footer="0.3"/>
  <pageSetup scale="83"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116"/>
  <sheetViews>
    <sheetView showGridLines="0" zoomScaleNormal="100" workbookViewId="0">
      <selection sqref="A1:I1"/>
    </sheetView>
  </sheetViews>
  <sheetFormatPr baseColWidth="10" defaultColWidth="9.1640625" defaultRowHeight="15" x14ac:dyDescent="0.2"/>
  <cols>
    <col min="1" max="1" width="11.5" style="1" customWidth="1"/>
    <col min="2" max="2" width="11.6640625" style="5" customWidth="1"/>
    <col min="3" max="3" width="12.33203125" style="5" customWidth="1"/>
    <col min="4" max="4" width="13.6640625" style="1" customWidth="1"/>
    <col min="5" max="5" width="4.6640625" style="1" customWidth="1"/>
    <col min="6" max="6" width="11.5" style="1" customWidth="1"/>
    <col min="7" max="7" width="11.6640625" style="1" customWidth="1"/>
    <col min="8" max="8" width="12.33203125" style="1" customWidth="1"/>
    <col min="9" max="9" width="13.6640625" style="1" customWidth="1"/>
    <col min="10" max="16384" width="9.1640625" style="1"/>
  </cols>
  <sheetData>
    <row r="1" spans="1:9" ht="18" x14ac:dyDescent="0.2">
      <c r="A1" s="295" t="s">
        <v>8</v>
      </c>
      <c r="B1" s="295"/>
      <c r="C1" s="295"/>
      <c r="D1" s="295"/>
      <c r="E1" s="295"/>
      <c r="F1" s="295"/>
      <c r="G1" s="295"/>
      <c r="H1" s="295"/>
      <c r="I1" s="295"/>
    </row>
    <row r="2" spans="1:9" ht="18" x14ac:dyDescent="0.2">
      <c r="A2" s="295" t="s">
        <v>161</v>
      </c>
      <c r="B2" s="295"/>
      <c r="C2" s="295"/>
      <c r="D2" s="295"/>
      <c r="E2" s="295"/>
      <c r="F2" s="295"/>
      <c r="G2" s="295"/>
      <c r="H2" s="295"/>
      <c r="I2" s="295"/>
    </row>
    <row r="3" spans="1:9" ht="18" x14ac:dyDescent="0.2">
      <c r="A3" s="263"/>
      <c r="B3" s="263"/>
      <c r="C3" s="263"/>
      <c r="D3" s="263"/>
      <c r="E3" s="263"/>
      <c r="F3" s="263"/>
    </row>
    <row r="4" spans="1:9" ht="18" x14ac:dyDescent="0.2">
      <c r="A4" s="295" t="s">
        <v>134</v>
      </c>
      <c r="B4" s="295"/>
      <c r="C4" s="295"/>
      <c r="D4" s="295"/>
      <c r="E4" s="295"/>
      <c r="F4" s="295"/>
      <c r="G4" s="295"/>
      <c r="H4" s="295"/>
      <c r="I4" s="295"/>
    </row>
    <row r="5" spans="1:9" ht="18" x14ac:dyDescent="0.2">
      <c r="A5" s="295" t="s">
        <v>104</v>
      </c>
      <c r="B5" s="295"/>
      <c r="C5" s="295"/>
      <c r="D5" s="295"/>
      <c r="E5" s="295"/>
      <c r="F5" s="295"/>
      <c r="G5" s="295"/>
      <c r="H5" s="295"/>
      <c r="I5" s="295"/>
    </row>
    <row r="6" spans="1:9" ht="18" x14ac:dyDescent="0.2">
      <c r="A6" s="295" t="s">
        <v>144</v>
      </c>
      <c r="B6" s="295"/>
      <c r="C6" s="295"/>
      <c r="D6" s="295"/>
      <c r="E6" s="295"/>
      <c r="F6" s="295"/>
      <c r="G6" s="295"/>
      <c r="H6" s="295"/>
      <c r="I6" s="295"/>
    </row>
    <row r="7" spans="1:9" ht="18" x14ac:dyDescent="0.2">
      <c r="A7" s="295" t="s">
        <v>145</v>
      </c>
      <c r="B7" s="295"/>
      <c r="C7" s="295"/>
      <c r="D7" s="295"/>
      <c r="E7" s="295"/>
      <c r="F7" s="295"/>
      <c r="G7" s="295"/>
      <c r="H7" s="295"/>
      <c r="I7" s="295"/>
    </row>
    <row r="8" spans="1:9" ht="16" x14ac:dyDescent="0.2">
      <c r="A8" s="264"/>
      <c r="B8" s="264"/>
      <c r="C8" s="264"/>
      <c r="D8" s="264"/>
      <c r="E8" s="181"/>
    </row>
    <row r="9" spans="1:9" ht="45" customHeight="1" x14ac:dyDescent="0.2">
      <c r="A9" s="118" t="s">
        <v>81</v>
      </c>
      <c r="B9" s="26" t="s">
        <v>63</v>
      </c>
      <c r="C9" s="119" t="s">
        <v>136</v>
      </c>
      <c r="D9" s="109" t="s">
        <v>149</v>
      </c>
      <c r="E9" s="242"/>
      <c r="F9" s="118" t="s">
        <v>81</v>
      </c>
      <c r="G9" s="26" t="s">
        <v>63</v>
      </c>
      <c r="H9" s="119" t="s">
        <v>136</v>
      </c>
      <c r="I9" s="109" t="s">
        <v>149</v>
      </c>
    </row>
    <row r="10" spans="1:9" ht="14.25" customHeight="1" x14ac:dyDescent="0.2">
      <c r="A10" s="17"/>
      <c r="B10" s="29"/>
      <c r="C10" s="114"/>
      <c r="D10" s="110"/>
      <c r="E10" s="242"/>
      <c r="F10" s="17"/>
      <c r="G10" s="29"/>
      <c r="H10" s="114"/>
      <c r="I10" s="110"/>
    </row>
    <row r="11" spans="1:9" ht="14.25" customHeight="1" x14ac:dyDescent="0.2">
      <c r="A11" s="17" t="s">
        <v>146</v>
      </c>
      <c r="B11" s="29"/>
      <c r="C11" s="120"/>
      <c r="D11" s="110"/>
      <c r="E11" s="242"/>
      <c r="F11" s="28" t="s">
        <v>74</v>
      </c>
      <c r="G11" s="93"/>
      <c r="H11" s="116"/>
      <c r="I11" s="112"/>
    </row>
    <row r="12" spans="1:9" ht="14.25" customHeight="1" x14ac:dyDescent="0.2">
      <c r="A12" s="92">
        <v>10001</v>
      </c>
      <c r="B12" s="93">
        <v>48</v>
      </c>
      <c r="C12" s="115">
        <v>3271696</v>
      </c>
      <c r="D12" s="111">
        <v>33935</v>
      </c>
      <c r="E12" s="242"/>
      <c r="F12" s="92">
        <v>10001</v>
      </c>
      <c r="G12" s="93">
        <v>24</v>
      </c>
      <c r="H12" s="115">
        <v>2091699</v>
      </c>
      <c r="I12" s="111">
        <v>46741</v>
      </c>
    </row>
    <row r="13" spans="1:9" s="106" customFormat="1" ht="14.25" customHeight="1" x14ac:dyDescent="0.2">
      <c r="A13" s="92">
        <v>10002</v>
      </c>
      <c r="B13" s="93">
        <v>15</v>
      </c>
      <c r="C13" s="116">
        <v>360970</v>
      </c>
      <c r="D13" s="112">
        <v>20097</v>
      </c>
      <c r="E13" s="104"/>
      <c r="F13" s="92">
        <v>10011</v>
      </c>
      <c r="G13" s="93">
        <v>12</v>
      </c>
      <c r="H13" s="116">
        <v>789650</v>
      </c>
      <c r="I13" s="112">
        <v>41607</v>
      </c>
    </row>
    <row r="14" spans="1:9" s="105" customFormat="1" ht="14.25" customHeight="1" x14ac:dyDescent="0.2">
      <c r="A14" s="92">
        <v>10003</v>
      </c>
      <c r="B14" s="93">
        <v>44</v>
      </c>
      <c r="C14" s="116">
        <v>1974663</v>
      </c>
      <c r="D14" s="112">
        <v>31032</v>
      </c>
      <c r="E14" s="104"/>
      <c r="F14" s="92">
        <v>10016</v>
      </c>
      <c r="G14" s="93">
        <v>20</v>
      </c>
      <c r="H14" s="116">
        <v>1006974</v>
      </c>
      <c r="I14" s="112">
        <v>30843</v>
      </c>
    </row>
    <row r="15" spans="1:9" s="105" customFormat="1" ht="14.25" customHeight="1" x14ac:dyDescent="0.2">
      <c r="A15" s="92">
        <v>10004</v>
      </c>
      <c r="B15" s="93">
        <v>33</v>
      </c>
      <c r="C15" s="116">
        <v>2942017</v>
      </c>
      <c r="D15" s="112">
        <v>30447</v>
      </c>
      <c r="E15" s="104"/>
      <c r="F15" s="92">
        <v>10017</v>
      </c>
      <c r="G15" s="93">
        <v>38</v>
      </c>
      <c r="H15" s="116">
        <v>1851046</v>
      </c>
      <c r="I15" s="112">
        <v>21428</v>
      </c>
    </row>
    <row r="16" spans="1:9" s="105" customFormat="1" ht="14.25" customHeight="1" x14ac:dyDescent="0.2">
      <c r="A16" s="92">
        <v>10005</v>
      </c>
      <c r="B16" s="93">
        <v>70</v>
      </c>
      <c r="C16" s="116">
        <v>9255815</v>
      </c>
      <c r="D16" s="112">
        <v>31713</v>
      </c>
      <c r="E16" s="104"/>
      <c r="F16" s="92">
        <v>10018</v>
      </c>
      <c r="G16" s="93">
        <v>16</v>
      </c>
      <c r="H16" s="116">
        <v>856563</v>
      </c>
      <c r="I16" s="112">
        <v>32822</v>
      </c>
    </row>
    <row r="17" spans="1:9" s="107" customFormat="1" ht="14.25" customHeight="1" x14ac:dyDescent="0.2">
      <c r="A17" s="92">
        <v>10006</v>
      </c>
      <c r="B17" s="93">
        <v>20</v>
      </c>
      <c r="C17" s="116">
        <v>1280338</v>
      </c>
      <c r="D17" s="112">
        <v>30785</v>
      </c>
      <c r="E17" s="104"/>
      <c r="F17" s="92">
        <v>10019</v>
      </c>
      <c r="G17" s="93">
        <v>54</v>
      </c>
      <c r="H17" s="116">
        <v>6374944</v>
      </c>
      <c r="I17" s="112">
        <v>30152</v>
      </c>
    </row>
    <row r="18" spans="1:9" s="105" customFormat="1" ht="14.25" customHeight="1" x14ac:dyDescent="0.2">
      <c r="A18" s="92">
        <v>10007</v>
      </c>
      <c r="B18" s="93">
        <v>21</v>
      </c>
      <c r="C18" s="116">
        <v>1191730</v>
      </c>
      <c r="D18" s="112">
        <v>38181</v>
      </c>
      <c r="E18" s="104"/>
      <c r="F18" s="92">
        <v>10022</v>
      </c>
      <c r="G18" s="93">
        <v>52</v>
      </c>
      <c r="H18" s="116">
        <v>1998085</v>
      </c>
      <c r="I18" s="112">
        <v>26151</v>
      </c>
    </row>
    <row r="19" spans="1:9" s="105" customFormat="1" ht="14.25" customHeight="1" x14ac:dyDescent="0.2">
      <c r="A19" s="92">
        <v>10010</v>
      </c>
      <c r="B19" s="93">
        <v>52</v>
      </c>
      <c r="C19" s="116">
        <v>7299075</v>
      </c>
      <c r="D19" s="112">
        <v>30056</v>
      </c>
      <c r="E19" s="104"/>
      <c r="F19" s="92">
        <v>10036</v>
      </c>
      <c r="G19" s="93">
        <v>17</v>
      </c>
      <c r="H19" s="116">
        <v>1154987</v>
      </c>
      <c r="I19" s="112">
        <v>50110</v>
      </c>
    </row>
    <row r="20" spans="1:9" s="105" customFormat="1" ht="14.25" customHeight="1" x14ac:dyDescent="0.2">
      <c r="A20" s="92">
        <v>10011</v>
      </c>
      <c r="B20" s="93">
        <v>27</v>
      </c>
      <c r="C20" s="116">
        <v>1066982</v>
      </c>
      <c r="D20" s="112">
        <v>22354</v>
      </c>
      <c r="E20" s="104"/>
      <c r="F20" s="92">
        <v>10065</v>
      </c>
      <c r="G20" s="93">
        <v>11</v>
      </c>
      <c r="H20" s="116">
        <v>509118</v>
      </c>
      <c r="I20" s="112">
        <v>15358</v>
      </c>
    </row>
    <row r="21" spans="1:9" s="105" customFormat="1" ht="14.25" customHeight="1" x14ac:dyDescent="0.2">
      <c r="A21" s="92">
        <v>10012</v>
      </c>
      <c r="B21" s="93">
        <v>11</v>
      </c>
      <c r="C21" s="116">
        <v>372542</v>
      </c>
      <c r="D21" s="112">
        <v>21724</v>
      </c>
      <c r="E21" s="104"/>
      <c r="F21" s="92"/>
      <c r="G21" s="93"/>
      <c r="H21" s="116"/>
      <c r="I21" s="112"/>
    </row>
    <row r="22" spans="1:9" s="105" customFormat="1" ht="14.25" customHeight="1" x14ac:dyDescent="0.2">
      <c r="A22" s="92">
        <v>10013</v>
      </c>
      <c r="B22" s="93">
        <v>47</v>
      </c>
      <c r="C22" s="116">
        <v>3608401</v>
      </c>
      <c r="D22" s="112">
        <v>46784</v>
      </c>
      <c r="E22" s="104"/>
      <c r="F22" s="17" t="s">
        <v>75</v>
      </c>
      <c r="G22" s="93"/>
      <c r="H22" s="116"/>
      <c r="I22" s="112"/>
    </row>
    <row r="23" spans="1:9" s="105" customFormat="1" ht="14.25" customHeight="1" x14ac:dyDescent="0.2">
      <c r="A23" s="92">
        <v>10014</v>
      </c>
      <c r="B23" s="93">
        <v>18</v>
      </c>
      <c r="C23" s="116">
        <v>897064</v>
      </c>
      <c r="D23" s="112">
        <v>30254</v>
      </c>
      <c r="E23" s="104"/>
      <c r="F23" s="92">
        <v>10001</v>
      </c>
      <c r="G23" s="93">
        <v>303</v>
      </c>
      <c r="H23" s="116">
        <v>10676049</v>
      </c>
      <c r="I23" s="112">
        <v>17358</v>
      </c>
    </row>
    <row r="24" spans="1:9" s="105" customFormat="1" ht="14.25" customHeight="1" x14ac:dyDescent="0.2">
      <c r="A24" s="92">
        <v>10016</v>
      </c>
      <c r="B24" s="93">
        <v>73</v>
      </c>
      <c r="C24" s="116">
        <v>2510767</v>
      </c>
      <c r="D24" s="112">
        <v>27681</v>
      </c>
      <c r="E24" s="104"/>
      <c r="F24" s="92">
        <v>10002</v>
      </c>
      <c r="G24" s="93">
        <v>31</v>
      </c>
      <c r="H24" s="116">
        <v>527953</v>
      </c>
      <c r="I24" s="112">
        <v>12215</v>
      </c>
    </row>
    <row r="25" spans="1:9" s="105" customFormat="1" ht="14.25" customHeight="1" x14ac:dyDescent="0.2">
      <c r="A25" s="92">
        <v>10017</v>
      </c>
      <c r="B25" s="93">
        <v>275</v>
      </c>
      <c r="C25" s="116">
        <v>17931573</v>
      </c>
      <c r="D25" s="112">
        <v>32699</v>
      </c>
      <c r="E25" s="104"/>
      <c r="F25" s="92">
        <v>10003</v>
      </c>
      <c r="G25" s="93">
        <v>176</v>
      </c>
      <c r="H25" s="116">
        <v>5869360</v>
      </c>
      <c r="I25" s="112">
        <v>21150</v>
      </c>
    </row>
    <row r="26" spans="1:9" s="105" customFormat="1" ht="14.25" customHeight="1" x14ac:dyDescent="0.2">
      <c r="A26" s="92">
        <v>10018</v>
      </c>
      <c r="B26" s="93">
        <v>73</v>
      </c>
      <c r="C26" s="116">
        <v>12112224</v>
      </c>
      <c r="D26" s="112">
        <v>37135</v>
      </c>
      <c r="E26" s="104"/>
      <c r="F26" s="92">
        <v>10004</v>
      </c>
      <c r="G26" s="93">
        <v>121</v>
      </c>
      <c r="H26" s="116">
        <v>5113073</v>
      </c>
      <c r="I26" s="112">
        <v>18950</v>
      </c>
    </row>
    <row r="27" spans="1:9" s="105" customFormat="1" ht="14.25" customHeight="1" x14ac:dyDescent="0.2">
      <c r="A27" s="92">
        <v>10019</v>
      </c>
      <c r="B27" s="93">
        <v>251</v>
      </c>
      <c r="C27" s="116">
        <v>27832888</v>
      </c>
      <c r="D27" s="112">
        <v>39087</v>
      </c>
      <c r="E27" s="104"/>
      <c r="F27" s="92">
        <v>10005</v>
      </c>
      <c r="G27" s="93">
        <v>102</v>
      </c>
      <c r="H27" s="116">
        <v>5013150</v>
      </c>
      <c r="I27" s="112">
        <v>23345</v>
      </c>
    </row>
    <row r="28" spans="1:9" s="105" customFormat="1" ht="14.25" customHeight="1" x14ac:dyDescent="0.2">
      <c r="A28" s="92">
        <v>10020</v>
      </c>
      <c r="B28" s="93">
        <v>61</v>
      </c>
      <c r="C28" s="116">
        <v>8267006</v>
      </c>
      <c r="D28" s="112">
        <v>54019</v>
      </c>
      <c r="E28" s="104"/>
      <c r="F28" s="92">
        <v>10006</v>
      </c>
      <c r="G28" s="93">
        <v>59</v>
      </c>
      <c r="H28" s="116">
        <v>933379</v>
      </c>
      <c r="I28" s="112">
        <v>12213</v>
      </c>
    </row>
    <row r="29" spans="1:9" s="105" customFormat="1" ht="14.25" customHeight="1" x14ac:dyDescent="0.2">
      <c r="A29" s="92">
        <v>10021</v>
      </c>
      <c r="B29" s="93">
        <v>14</v>
      </c>
      <c r="C29" s="116">
        <v>777149</v>
      </c>
      <c r="D29" s="112">
        <v>54392</v>
      </c>
      <c r="E29" s="104"/>
      <c r="F29" s="92">
        <v>10007</v>
      </c>
      <c r="G29" s="93">
        <v>41</v>
      </c>
      <c r="H29" s="116">
        <v>1547391</v>
      </c>
      <c r="I29" s="112">
        <v>22116</v>
      </c>
    </row>
    <row r="30" spans="1:9" s="105" customFormat="1" ht="14.25" customHeight="1" x14ac:dyDescent="0.2">
      <c r="A30" s="92">
        <v>10022</v>
      </c>
      <c r="B30" s="93">
        <v>507</v>
      </c>
      <c r="C30" s="116">
        <v>30807177</v>
      </c>
      <c r="D30" s="112">
        <v>30757</v>
      </c>
      <c r="E30" s="104"/>
      <c r="F30" s="92">
        <v>10010</v>
      </c>
      <c r="G30" s="93">
        <v>225</v>
      </c>
      <c r="H30" s="116">
        <v>6906077</v>
      </c>
      <c r="I30" s="112">
        <v>19073</v>
      </c>
    </row>
    <row r="31" spans="1:9" s="105" customFormat="1" ht="14.25" customHeight="1" x14ac:dyDescent="0.2">
      <c r="A31" s="92">
        <v>10023</v>
      </c>
      <c r="B31" s="93">
        <v>22</v>
      </c>
      <c r="C31" s="116">
        <v>1126046</v>
      </c>
      <c r="D31" s="112">
        <v>47421</v>
      </c>
      <c r="E31" s="104"/>
      <c r="F31" s="92">
        <v>10011</v>
      </c>
      <c r="G31" s="93">
        <v>195</v>
      </c>
      <c r="H31" s="116">
        <v>6041268</v>
      </c>
      <c r="I31" s="112">
        <v>16958</v>
      </c>
    </row>
    <row r="32" spans="1:9" s="105" customFormat="1" ht="14.25" customHeight="1" x14ac:dyDescent="0.2">
      <c r="A32" s="92">
        <v>10024</v>
      </c>
      <c r="B32" s="93">
        <v>10</v>
      </c>
      <c r="C32" s="116">
        <v>678653</v>
      </c>
      <c r="D32" s="112">
        <v>52735</v>
      </c>
      <c r="E32" s="104"/>
      <c r="F32" s="92">
        <v>10012</v>
      </c>
      <c r="G32" s="93">
        <v>150</v>
      </c>
      <c r="H32" s="116">
        <v>3458774</v>
      </c>
      <c r="I32" s="112">
        <v>12626</v>
      </c>
    </row>
    <row r="33" spans="1:9" s="105" customFormat="1" ht="14.25" customHeight="1" x14ac:dyDescent="0.2">
      <c r="A33" s="92">
        <v>10025</v>
      </c>
      <c r="B33" s="93">
        <v>10</v>
      </c>
      <c r="C33" s="116">
        <v>498210</v>
      </c>
      <c r="D33" s="112">
        <v>40765</v>
      </c>
      <c r="E33" s="104"/>
      <c r="F33" s="92">
        <v>10013</v>
      </c>
      <c r="G33" s="93">
        <v>151</v>
      </c>
      <c r="H33" s="116">
        <v>6692275</v>
      </c>
      <c r="I33" s="112">
        <v>17334</v>
      </c>
    </row>
    <row r="34" spans="1:9" s="105" customFormat="1" ht="14.25" customHeight="1" x14ac:dyDescent="0.2">
      <c r="A34" s="92">
        <v>10028</v>
      </c>
      <c r="B34" s="93">
        <v>13</v>
      </c>
      <c r="C34" s="116">
        <v>665916</v>
      </c>
      <c r="D34" s="112">
        <v>39592</v>
      </c>
      <c r="E34" s="104"/>
      <c r="F34" s="92">
        <v>10014</v>
      </c>
      <c r="G34" s="93">
        <v>131</v>
      </c>
      <c r="H34" s="116">
        <v>5836487</v>
      </c>
      <c r="I34" s="112">
        <v>21987</v>
      </c>
    </row>
    <row r="35" spans="1:9" s="105" customFormat="1" ht="14.25" customHeight="1" x14ac:dyDescent="0.2">
      <c r="A35" s="92">
        <v>10036</v>
      </c>
      <c r="B35" s="93">
        <v>150</v>
      </c>
      <c r="C35" s="116">
        <v>12886573</v>
      </c>
      <c r="D35" s="112">
        <v>42305</v>
      </c>
      <c r="E35" s="104"/>
      <c r="F35" s="92">
        <v>10016</v>
      </c>
      <c r="G35" s="93">
        <v>299</v>
      </c>
      <c r="H35" s="116">
        <v>9928711</v>
      </c>
      <c r="I35" s="112">
        <v>19131</v>
      </c>
    </row>
    <row r="36" spans="1:9" s="105" customFormat="1" ht="14.25" customHeight="1" x14ac:dyDescent="0.2">
      <c r="A36" s="92">
        <v>10038</v>
      </c>
      <c r="B36" s="93">
        <v>32</v>
      </c>
      <c r="C36" s="116">
        <v>2588539</v>
      </c>
      <c r="D36" s="112">
        <v>28356</v>
      </c>
      <c r="E36" s="104"/>
      <c r="F36" s="92">
        <v>10017</v>
      </c>
      <c r="G36" s="93">
        <v>404</v>
      </c>
      <c r="H36" s="116">
        <v>25649959</v>
      </c>
      <c r="I36" s="112">
        <v>24569</v>
      </c>
    </row>
    <row r="37" spans="1:9" s="105" customFormat="1" ht="14.25" customHeight="1" x14ac:dyDescent="0.2">
      <c r="A37" s="92">
        <v>10065</v>
      </c>
      <c r="B37" s="93">
        <v>31</v>
      </c>
      <c r="C37" s="116">
        <v>1409345</v>
      </c>
      <c r="D37" s="112">
        <v>33154</v>
      </c>
      <c r="E37" s="104"/>
      <c r="F37" s="92">
        <v>10018</v>
      </c>
      <c r="G37" s="93">
        <v>288</v>
      </c>
      <c r="H37" s="116">
        <v>10385244</v>
      </c>
      <c r="I37" s="112">
        <v>20480</v>
      </c>
    </row>
    <row r="38" spans="1:9" s="105" customFormat="1" ht="14.25" customHeight="1" x14ac:dyDescent="0.2">
      <c r="A38" s="92">
        <v>10104</v>
      </c>
      <c r="B38" s="93">
        <v>10</v>
      </c>
      <c r="C38" s="116">
        <v>3067381</v>
      </c>
      <c r="D38" s="112">
        <v>101264</v>
      </c>
      <c r="E38" s="104"/>
      <c r="F38" s="92">
        <v>10019</v>
      </c>
      <c r="G38" s="93">
        <v>397</v>
      </c>
      <c r="H38" s="116">
        <v>29661542</v>
      </c>
      <c r="I38" s="112">
        <v>23902</v>
      </c>
    </row>
    <row r="39" spans="1:9" s="105" customFormat="1" ht="14.25" customHeight="1" x14ac:dyDescent="0.2">
      <c r="A39" s="92">
        <v>10105</v>
      </c>
      <c r="B39" s="93">
        <v>17</v>
      </c>
      <c r="C39" s="116">
        <v>4400369</v>
      </c>
      <c r="D39" s="112">
        <v>72371</v>
      </c>
      <c r="E39" s="104"/>
      <c r="F39" s="92">
        <v>10020</v>
      </c>
      <c r="G39" s="93">
        <v>62</v>
      </c>
      <c r="H39" s="116">
        <v>8429246</v>
      </c>
      <c r="I39" s="112">
        <v>34833</v>
      </c>
    </row>
    <row r="40" spans="1:9" s="105" customFormat="1" ht="14.25" customHeight="1" x14ac:dyDescent="0.2">
      <c r="A40" s="92">
        <v>10106</v>
      </c>
      <c r="B40" s="93">
        <v>15</v>
      </c>
      <c r="C40" s="116">
        <v>707989</v>
      </c>
      <c r="D40" s="112">
        <v>30926</v>
      </c>
      <c r="E40" s="104"/>
      <c r="F40" s="92">
        <v>10021</v>
      </c>
      <c r="G40" s="93">
        <v>82</v>
      </c>
      <c r="H40" s="116">
        <v>1744805</v>
      </c>
      <c r="I40" s="112">
        <v>14807</v>
      </c>
    </row>
    <row r="41" spans="1:9" s="105" customFormat="1" ht="14.25" customHeight="1" x14ac:dyDescent="0.2">
      <c r="A41" s="92">
        <v>10111</v>
      </c>
      <c r="B41" s="93">
        <v>12</v>
      </c>
      <c r="C41" s="116">
        <v>1441084</v>
      </c>
      <c r="D41" s="112">
        <v>55882</v>
      </c>
      <c r="E41" s="104"/>
      <c r="F41" s="92">
        <v>10022</v>
      </c>
      <c r="G41" s="93">
        <v>418</v>
      </c>
      <c r="H41" s="116">
        <v>28522535</v>
      </c>
      <c r="I41" s="112">
        <v>23992</v>
      </c>
    </row>
    <row r="42" spans="1:9" s="105" customFormat="1" ht="14.25" customHeight="1" x14ac:dyDescent="0.2">
      <c r="A42" s="92">
        <v>10151</v>
      </c>
      <c r="B42" s="93">
        <v>12</v>
      </c>
      <c r="C42" s="116">
        <v>633276</v>
      </c>
      <c r="D42" s="112">
        <v>33451</v>
      </c>
      <c r="E42" s="104"/>
      <c r="F42" s="92">
        <v>10023</v>
      </c>
      <c r="G42" s="93">
        <v>72</v>
      </c>
      <c r="H42" s="116">
        <v>2247533</v>
      </c>
      <c r="I42" s="112">
        <v>18261</v>
      </c>
    </row>
    <row r="43" spans="1:9" s="105" customFormat="1" ht="14.25" customHeight="1" x14ac:dyDescent="0.2">
      <c r="A43" s="92">
        <v>10152</v>
      </c>
      <c r="B43" s="93">
        <v>16</v>
      </c>
      <c r="C43" s="116">
        <v>2650836</v>
      </c>
      <c r="D43" s="112">
        <v>86899</v>
      </c>
      <c r="E43" s="104"/>
      <c r="F43" s="92">
        <v>10024</v>
      </c>
      <c r="G43" s="93">
        <v>52</v>
      </c>
      <c r="H43" s="116">
        <v>1308869</v>
      </c>
      <c r="I43" s="112">
        <v>15304</v>
      </c>
    </row>
    <row r="44" spans="1:9" s="105" customFormat="1" ht="14.25" customHeight="1" x14ac:dyDescent="0.2">
      <c r="A44" s="92">
        <v>10153</v>
      </c>
      <c r="B44" s="93">
        <v>23</v>
      </c>
      <c r="C44" s="116">
        <v>3640536</v>
      </c>
      <c r="D44" s="112">
        <v>89855</v>
      </c>
      <c r="E44" s="104"/>
      <c r="F44" s="92">
        <v>10025</v>
      </c>
      <c r="G44" s="93">
        <v>22</v>
      </c>
      <c r="H44" s="116">
        <v>537314</v>
      </c>
      <c r="I44" s="112">
        <v>18657</v>
      </c>
    </row>
    <row r="45" spans="1:9" s="105" customFormat="1" ht="14.25" customHeight="1" x14ac:dyDescent="0.2">
      <c r="A45" s="92">
        <v>10165</v>
      </c>
      <c r="B45" s="93">
        <v>11</v>
      </c>
      <c r="C45" s="116">
        <v>466192</v>
      </c>
      <c r="D45" s="112">
        <v>32573</v>
      </c>
      <c r="E45" s="104"/>
      <c r="F45" s="92">
        <v>10028</v>
      </c>
      <c r="G45" s="93">
        <v>65</v>
      </c>
      <c r="H45" s="116">
        <v>920416</v>
      </c>
      <c r="I45" s="112">
        <v>8773</v>
      </c>
    </row>
    <row r="46" spans="1:9" s="105" customFormat="1" ht="14.25" customHeight="1" x14ac:dyDescent="0.2">
      <c r="A46" s="92">
        <v>10166</v>
      </c>
      <c r="B46" s="93">
        <v>11</v>
      </c>
      <c r="C46" s="116">
        <v>2872897</v>
      </c>
      <c r="D46" s="112">
        <v>49219</v>
      </c>
      <c r="E46" s="104"/>
      <c r="F46" s="92">
        <v>10036</v>
      </c>
      <c r="G46" s="93">
        <v>362</v>
      </c>
      <c r="H46" s="116">
        <v>36171816</v>
      </c>
      <c r="I46" s="112">
        <v>27126</v>
      </c>
    </row>
    <row r="47" spans="1:9" s="105" customFormat="1" ht="14.25" customHeight="1" x14ac:dyDescent="0.2">
      <c r="A47" s="92">
        <v>10167</v>
      </c>
      <c r="B47" s="93">
        <v>26</v>
      </c>
      <c r="C47" s="116">
        <v>5675050</v>
      </c>
      <c r="D47" s="112">
        <v>132405</v>
      </c>
      <c r="E47" s="104"/>
      <c r="F47" s="92">
        <v>10038</v>
      </c>
      <c r="G47" s="93">
        <v>67</v>
      </c>
      <c r="H47" s="116">
        <v>2407105</v>
      </c>
      <c r="I47" s="112">
        <v>16783</v>
      </c>
    </row>
    <row r="48" spans="1:9" s="105" customFormat="1" ht="14.25" customHeight="1" x14ac:dyDescent="0.2">
      <c r="A48" s="92">
        <v>10171</v>
      </c>
      <c r="B48" s="93">
        <v>11</v>
      </c>
      <c r="C48" s="116">
        <v>765482</v>
      </c>
      <c r="D48" s="112">
        <v>28224</v>
      </c>
      <c r="E48" s="104"/>
      <c r="F48" s="92">
        <v>10065</v>
      </c>
      <c r="G48" s="93">
        <v>61</v>
      </c>
      <c r="H48" s="116">
        <v>1717421</v>
      </c>
      <c r="I48" s="112">
        <v>18149</v>
      </c>
    </row>
    <row r="49" spans="1:9" s="105" customFormat="1" ht="14.25" customHeight="1" x14ac:dyDescent="0.2">
      <c r="A49" s="92">
        <v>10172</v>
      </c>
      <c r="B49" s="93">
        <v>18</v>
      </c>
      <c r="C49" s="116">
        <v>5304601</v>
      </c>
      <c r="D49" s="112">
        <v>90584</v>
      </c>
      <c r="E49" s="104"/>
      <c r="F49" s="92">
        <v>10075</v>
      </c>
      <c r="G49" s="93">
        <v>25</v>
      </c>
      <c r="H49" s="116">
        <v>961103</v>
      </c>
      <c r="I49" s="112">
        <v>13265</v>
      </c>
    </row>
    <row r="50" spans="1:9" s="105" customFormat="1" ht="14.25" customHeight="1" x14ac:dyDescent="0.2">
      <c r="A50" s="92">
        <v>10281</v>
      </c>
      <c r="B50" s="93">
        <v>12</v>
      </c>
      <c r="C50" s="116">
        <v>2736666</v>
      </c>
      <c r="D50" s="112">
        <v>76808</v>
      </c>
      <c r="E50" s="104"/>
      <c r="F50" s="92">
        <v>10105</v>
      </c>
      <c r="G50" s="93">
        <v>12</v>
      </c>
      <c r="H50" s="116">
        <v>1465189</v>
      </c>
      <c r="I50" s="112">
        <v>70542</v>
      </c>
    </row>
    <row r="51" spans="1:9" s="105" customFormat="1" ht="14.25" customHeight="1" x14ac:dyDescent="0.2">
      <c r="A51" s="28"/>
      <c r="B51" s="93"/>
      <c r="C51" s="116"/>
      <c r="D51" s="112"/>
      <c r="E51" s="104"/>
      <c r="F51" s="92">
        <v>10110</v>
      </c>
      <c r="G51" s="93">
        <v>11</v>
      </c>
      <c r="H51" s="116">
        <v>418777</v>
      </c>
      <c r="I51" s="112">
        <v>22527</v>
      </c>
    </row>
    <row r="52" spans="1:9" s="105" customFormat="1" ht="14.25" customHeight="1" x14ac:dyDescent="0.2">
      <c r="A52" s="121"/>
      <c r="B52" s="122"/>
      <c r="C52" s="123"/>
      <c r="D52" s="124"/>
      <c r="E52" s="104"/>
      <c r="F52" s="121">
        <v>10112</v>
      </c>
      <c r="G52" s="122">
        <v>12</v>
      </c>
      <c r="H52" s="123">
        <v>3311793</v>
      </c>
      <c r="I52" s="124">
        <v>119364</v>
      </c>
    </row>
    <row r="53" spans="1:9" s="105" customFormat="1" ht="13" customHeight="1" x14ac:dyDescent="0.2">
      <c r="E53" s="104"/>
    </row>
    <row r="54" spans="1:9" s="105" customFormat="1" ht="13" customHeight="1" x14ac:dyDescent="0.2">
      <c r="E54" s="104"/>
    </row>
    <row r="55" spans="1:9" s="105" customFormat="1" ht="45" customHeight="1" x14ac:dyDescent="0.2">
      <c r="A55" s="118" t="s">
        <v>81</v>
      </c>
      <c r="B55" s="26" t="s">
        <v>63</v>
      </c>
      <c r="C55" s="119" t="s">
        <v>136</v>
      </c>
      <c r="D55" s="109" t="s">
        <v>149</v>
      </c>
      <c r="E55" s="242"/>
      <c r="F55" s="118" t="s">
        <v>81</v>
      </c>
      <c r="G55" s="26" t="s">
        <v>63</v>
      </c>
      <c r="H55" s="119" t="s">
        <v>136</v>
      </c>
      <c r="I55" s="109" t="s">
        <v>149</v>
      </c>
    </row>
    <row r="56" spans="1:9" s="105" customFormat="1" ht="13" customHeight="1" x14ac:dyDescent="0.2">
      <c r="A56" s="92"/>
      <c r="B56" s="93"/>
      <c r="C56" s="115"/>
      <c r="D56" s="111"/>
      <c r="E56" s="104"/>
      <c r="F56" s="92"/>
      <c r="G56" s="93"/>
      <c r="H56" s="115"/>
      <c r="I56" s="111"/>
    </row>
    <row r="57" spans="1:9" s="105" customFormat="1" ht="14.25" customHeight="1" x14ac:dyDescent="0.2">
      <c r="A57" s="17" t="s">
        <v>106</v>
      </c>
      <c r="B57" s="93"/>
      <c r="C57" s="115"/>
      <c r="D57" s="111"/>
      <c r="E57" s="104"/>
      <c r="F57" s="17" t="s">
        <v>197</v>
      </c>
      <c r="G57" s="29"/>
      <c r="H57" s="120"/>
      <c r="I57" s="110"/>
    </row>
    <row r="58" spans="1:9" s="105" customFormat="1" ht="14.25" customHeight="1" x14ac:dyDescent="0.2">
      <c r="A58" s="92">
        <v>10118</v>
      </c>
      <c r="B58" s="93">
        <v>28</v>
      </c>
      <c r="C58" s="115">
        <v>3178845</v>
      </c>
      <c r="D58" s="111">
        <v>28661</v>
      </c>
      <c r="E58" s="242"/>
      <c r="F58" s="92">
        <v>10006</v>
      </c>
      <c r="G58" s="93">
        <v>12</v>
      </c>
      <c r="H58" s="115">
        <v>358576</v>
      </c>
      <c r="I58" s="111">
        <v>18820</v>
      </c>
    </row>
    <row r="59" spans="1:9" s="105" customFormat="1" ht="14.25" customHeight="1" x14ac:dyDescent="0.2">
      <c r="A59" s="92">
        <v>10119</v>
      </c>
      <c r="B59" s="93">
        <v>44</v>
      </c>
      <c r="C59" s="116">
        <v>2157795</v>
      </c>
      <c r="D59" s="112">
        <v>31577</v>
      </c>
      <c r="E59" s="104"/>
      <c r="F59" s="92">
        <v>10007</v>
      </c>
      <c r="G59" s="93">
        <v>35</v>
      </c>
      <c r="H59" s="116">
        <v>3145107</v>
      </c>
      <c r="I59" s="112">
        <v>24570</v>
      </c>
    </row>
    <row r="60" spans="1:9" s="105" customFormat="1" ht="14.25" customHeight="1" x14ac:dyDescent="0.2">
      <c r="A60" s="92">
        <v>10121</v>
      </c>
      <c r="B60" s="93">
        <v>13</v>
      </c>
      <c r="C60" s="116">
        <v>1894522</v>
      </c>
      <c r="D60" s="112">
        <v>59112</v>
      </c>
      <c r="E60" s="104"/>
      <c r="F60" s="92">
        <v>10009</v>
      </c>
      <c r="G60" s="93">
        <v>12</v>
      </c>
      <c r="H60" s="116">
        <v>397218</v>
      </c>
      <c r="I60" s="112">
        <v>33515</v>
      </c>
    </row>
    <row r="61" spans="1:9" s="105" customFormat="1" ht="14.25" customHeight="1" x14ac:dyDescent="0.2">
      <c r="A61" s="92">
        <v>10128</v>
      </c>
      <c r="B61" s="93">
        <v>34</v>
      </c>
      <c r="C61" s="116">
        <v>730520</v>
      </c>
      <c r="D61" s="112">
        <v>19838</v>
      </c>
      <c r="E61" s="104"/>
      <c r="F61" s="92">
        <v>10010</v>
      </c>
      <c r="G61" s="93">
        <v>119</v>
      </c>
      <c r="H61" s="116">
        <v>4810647</v>
      </c>
      <c r="I61" s="112">
        <v>23400</v>
      </c>
    </row>
    <row r="62" spans="1:9" s="105" customFormat="1" ht="14.25" customHeight="1" x14ac:dyDescent="0.2">
      <c r="A62" s="92">
        <v>10152</v>
      </c>
      <c r="B62" s="93">
        <v>10</v>
      </c>
      <c r="C62" s="116">
        <v>734905</v>
      </c>
      <c r="D62" s="112">
        <v>77130</v>
      </c>
      <c r="E62" s="104"/>
      <c r="F62" s="92">
        <v>10011</v>
      </c>
      <c r="G62" s="93">
        <v>158</v>
      </c>
      <c r="H62" s="116">
        <v>7990460</v>
      </c>
      <c r="I62" s="112">
        <v>26493</v>
      </c>
    </row>
    <row r="63" spans="1:9" s="105" customFormat="1" ht="14.25" customHeight="1" x14ac:dyDescent="0.2">
      <c r="A63" s="92">
        <v>10165</v>
      </c>
      <c r="B63" s="93">
        <v>21</v>
      </c>
      <c r="C63" s="116">
        <v>425420</v>
      </c>
      <c r="D63" s="112">
        <v>14036</v>
      </c>
      <c r="E63" s="104"/>
      <c r="F63" s="92">
        <v>10012</v>
      </c>
      <c r="G63" s="93">
        <v>262</v>
      </c>
      <c r="H63" s="116">
        <v>11492774</v>
      </c>
      <c r="I63" s="112">
        <v>24924</v>
      </c>
    </row>
    <row r="64" spans="1:9" s="105" customFormat="1" ht="14.25" customHeight="1" x14ac:dyDescent="0.2">
      <c r="A64" s="92">
        <v>10166</v>
      </c>
      <c r="B64" s="93">
        <v>12</v>
      </c>
      <c r="C64" s="116">
        <v>4555112</v>
      </c>
      <c r="D64" s="112">
        <v>183126</v>
      </c>
      <c r="E64" s="104"/>
      <c r="F64" s="92">
        <v>10013</v>
      </c>
      <c r="G64" s="93">
        <v>130</v>
      </c>
      <c r="H64" s="116">
        <v>3796361</v>
      </c>
      <c r="I64" s="112">
        <v>21397</v>
      </c>
    </row>
    <row r="65" spans="1:9" s="105" customFormat="1" ht="14.25" customHeight="1" x14ac:dyDescent="0.2">
      <c r="A65" s="92">
        <v>10167</v>
      </c>
      <c r="B65" s="93">
        <v>10</v>
      </c>
      <c r="C65" s="116">
        <v>1303275</v>
      </c>
      <c r="D65" s="112">
        <v>139361</v>
      </c>
      <c r="E65" s="104"/>
      <c r="F65" s="92">
        <v>10014</v>
      </c>
      <c r="G65" s="93">
        <v>83</v>
      </c>
      <c r="H65" s="116">
        <v>3493924</v>
      </c>
      <c r="I65" s="112">
        <v>21797</v>
      </c>
    </row>
    <row r="66" spans="1:9" ht="14.25" customHeight="1" x14ac:dyDescent="0.2">
      <c r="A66" s="92">
        <v>10169</v>
      </c>
      <c r="B66" s="93">
        <v>19</v>
      </c>
      <c r="C66" s="116">
        <v>981003</v>
      </c>
      <c r="D66" s="112">
        <v>39339</v>
      </c>
      <c r="F66" s="92">
        <v>10016</v>
      </c>
      <c r="G66" s="93">
        <v>123</v>
      </c>
      <c r="H66" s="116">
        <v>4002050</v>
      </c>
      <c r="I66" s="112">
        <v>25994</v>
      </c>
    </row>
    <row r="67" spans="1:9" ht="14.25" customHeight="1" x14ac:dyDescent="0.2">
      <c r="A67" s="92">
        <v>10170</v>
      </c>
      <c r="B67" s="93">
        <v>10</v>
      </c>
      <c r="C67" s="116">
        <v>255959</v>
      </c>
      <c r="D67" s="112">
        <v>17341</v>
      </c>
      <c r="F67" s="92">
        <v>10017</v>
      </c>
      <c r="G67" s="93">
        <v>142</v>
      </c>
      <c r="H67" s="116">
        <v>8376449</v>
      </c>
      <c r="I67" s="112">
        <v>29576</v>
      </c>
    </row>
    <row r="68" spans="1:9" ht="14.25" customHeight="1" x14ac:dyDescent="0.2">
      <c r="A68" s="92">
        <v>10174</v>
      </c>
      <c r="B68" s="93">
        <v>12</v>
      </c>
      <c r="C68" s="116">
        <v>962242</v>
      </c>
      <c r="D68" s="112">
        <v>38464</v>
      </c>
      <c r="F68" s="92">
        <v>10018</v>
      </c>
      <c r="G68" s="93">
        <v>274</v>
      </c>
      <c r="H68" s="116">
        <v>10013550</v>
      </c>
      <c r="I68" s="112">
        <v>20887</v>
      </c>
    </row>
    <row r="69" spans="1:9" ht="14.25" customHeight="1" x14ac:dyDescent="0.2">
      <c r="A69" s="92">
        <v>10175</v>
      </c>
      <c r="B69" s="93">
        <v>11</v>
      </c>
      <c r="C69" s="116">
        <v>263547</v>
      </c>
      <c r="D69" s="112">
        <v>29146</v>
      </c>
      <c r="F69" s="92">
        <v>10019</v>
      </c>
      <c r="G69" s="93">
        <v>179</v>
      </c>
      <c r="H69" s="116">
        <v>15882255</v>
      </c>
      <c r="I69" s="112">
        <v>28768</v>
      </c>
    </row>
    <row r="70" spans="1:9" ht="14.25" customHeight="1" x14ac:dyDescent="0.2">
      <c r="A70" s="92">
        <v>10281</v>
      </c>
      <c r="B70" s="93">
        <v>27</v>
      </c>
      <c r="C70" s="116">
        <v>2249832</v>
      </c>
      <c r="D70" s="112">
        <v>30705</v>
      </c>
      <c r="F70" s="92">
        <v>10020</v>
      </c>
      <c r="G70" s="93">
        <v>27</v>
      </c>
      <c r="H70" s="116">
        <v>2716016</v>
      </c>
      <c r="I70" s="112">
        <v>49847</v>
      </c>
    </row>
    <row r="71" spans="1:9" ht="14.25" customHeight="1" x14ac:dyDescent="0.2">
      <c r="A71" s="28"/>
      <c r="B71" s="93"/>
      <c r="C71" s="116"/>
      <c r="D71" s="112"/>
      <c r="F71" s="92">
        <v>10021</v>
      </c>
      <c r="G71" s="93">
        <v>121</v>
      </c>
      <c r="H71" s="116">
        <v>6013250</v>
      </c>
      <c r="I71" s="112">
        <v>30286</v>
      </c>
    </row>
    <row r="72" spans="1:9" ht="14.25" customHeight="1" x14ac:dyDescent="0.2">
      <c r="A72" s="28" t="s">
        <v>76</v>
      </c>
      <c r="B72" s="93"/>
      <c r="C72" s="116"/>
      <c r="D72" s="112"/>
      <c r="F72" s="92">
        <v>10022</v>
      </c>
      <c r="G72" s="93">
        <v>298</v>
      </c>
      <c r="H72" s="116">
        <v>30664588</v>
      </c>
      <c r="I72" s="112">
        <v>32423</v>
      </c>
    </row>
    <row r="73" spans="1:9" ht="14.25" customHeight="1" x14ac:dyDescent="0.2">
      <c r="A73" s="92">
        <v>10001</v>
      </c>
      <c r="B73" s="93">
        <v>98</v>
      </c>
      <c r="C73" s="116">
        <v>6322499</v>
      </c>
      <c r="D73" s="112">
        <v>30321</v>
      </c>
      <c r="F73" s="92">
        <v>10023</v>
      </c>
      <c r="G73" s="93">
        <v>80</v>
      </c>
      <c r="H73" s="116">
        <v>5228053</v>
      </c>
      <c r="I73" s="112">
        <v>22367</v>
      </c>
    </row>
    <row r="74" spans="1:9" ht="14.25" customHeight="1" x14ac:dyDescent="0.2">
      <c r="A74" s="92">
        <v>10003</v>
      </c>
      <c r="B74" s="93">
        <v>35</v>
      </c>
      <c r="C74" s="116">
        <v>5716836</v>
      </c>
      <c r="D74" s="112">
        <v>33244</v>
      </c>
      <c r="F74" s="92">
        <v>10024</v>
      </c>
      <c r="G74" s="93">
        <v>47</v>
      </c>
      <c r="H74" s="116">
        <v>1711790</v>
      </c>
      <c r="I74" s="112">
        <v>24991</v>
      </c>
    </row>
    <row r="75" spans="1:9" ht="14.25" customHeight="1" x14ac:dyDescent="0.2">
      <c r="A75" s="92">
        <v>10004</v>
      </c>
      <c r="B75" s="93">
        <v>31</v>
      </c>
      <c r="C75" s="116">
        <v>1191506</v>
      </c>
      <c r="D75" s="112">
        <v>27261</v>
      </c>
      <c r="F75" s="92">
        <v>10025</v>
      </c>
      <c r="G75" s="93">
        <v>12</v>
      </c>
      <c r="H75" s="116">
        <v>421076</v>
      </c>
      <c r="I75" s="112">
        <v>28052</v>
      </c>
    </row>
    <row r="76" spans="1:9" ht="14.25" customHeight="1" x14ac:dyDescent="0.2">
      <c r="A76" s="92">
        <v>10005</v>
      </c>
      <c r="B76" s="93">
        <v>12</v>
      </c>
      <c r="C76" s="116">
        <v>301787</v>
      </c>
      <c r="D76" s="112">
        <v>27111</v>
      </c>
      <c r="F76" s="92">
        <v>10028</v>
      </c>
      <c r="G76" s="93">
        <v>70</v>
      </c>
      <c r="H76" s="116">
        <v>3202966</v>
      </c>
      <c r="I76" s="112">
        <v>26509</v>
      </c>
    </row>
    <row r="77" spans="1:9" ht="14.25" customHeight="1" x14ac:dyDescent="0.2">
      <c r="A77" s="92">
        <v>10010</v>
      </c>
      <c r="B77" s="93">
        <v>58</v>
      </c>
      <c r="C77" s="116">
        <v>5087952</v>
      </c>
      <c r="D77" s="112">
        <v>25550</v>
      </c>
      <c r="F77" s="92">
        <v>10036</v>
      </c>
      <c r="G77" s="93">
        <v>132</v>
      </c>
      <c r="H77" s="116">
        <v>12826350</v>
      </c>
      <c r="I77" s="112">
        <v>28643</v>
      </c>
    </row>
    <row r="78" spans="1:9" ht="14.25" customHeight="1" x14ac:dyDescent="0.2">
      <c r="A78" s="92">
        <v>10011</v>
      </c>
      <c r="B78" s="93">
        <v>67</v>
      </c>
      <c r="C78" s="116">
        <v>5511251</v>
      </c>
      <c r="D78" s="112">
        <v>41085</v>
      </c>
      <c r="F78" s="92">
        <v>10038</v>
      </c>
      <c r="G78" s="93">
        <v>20</v>
      </c>
      <c r="H78" s="116">
        <v>943377</v>
      </c>
      <c r="I78" s="112">
        <v>23842</v>
      </c>
    </row>
    <row r="79" spans="1:9" ht="14.25" customHeight="1" x14ac:dyDescent="0.2">
      <c r="A79" s="92">
        <v>10012</v>
      </c>
      <c r="B79" s="93">
        <v>23</v>
      </c>
      <c r="C79" s="116">
        <v>973893</v>
      </c>
      <c r="D79" s="112">
        <v>28196</v>
      </c>
      <c r="F79" s="92">
        <v>10065</v>
      </c>
      <c r="G79" s="93">
        <v>113</v>
      </c>
      <c r="H79" s="116">
        <v>8129105</v>
      </c>
      <c r="I79" s="112">
        <v>41555</v>
      </c>
    </row>
    <row r="80" spans="1:9" ht="14.25" customHeight="1" x14ac:dyDescent="0.2">
      <c r="A80" s="92">
        <v>10013</v>
      </c>
      <c r="B80" s="93">
        <v>61</v>
      </c>
      <c r="C80" s="116">
        <v>4403153</v>
      </c>
      <c r="D80" s="112">
        <v>36302</v>
      </c>
      <c r="F80" s="92">
        <v>10075</v>
      </c>
      <c r="G80" s="93">
        <v>39</v>
      </c>
      <c r="H80" s="116">
        <v>1091236</v>
      </c>
      <c r="I80" s="112">
        <v>24658</v>
      </c>
    </row>
    <row r="81" spans="1:9" ht="14.25" customHeight="1" x14ac:dyDescent="0.2">
      <c r="A81" s="92">
        <v>10014</v>
      </c>
      <c r="B81" s="93">
        <v>28</v>
      </c>
      <c r="C81" s="116">
        <v>4572607</v>
      </c>
      <c r="D81" s="112">
        <v>42519</v>
      </c>
      <c r="F81" s="92">
        <v>10118</v>
      </c>
      <c r="G81" s="93">
        <v>12</v>
      </c>
      <c r="H81" s="116">
        <v>1386010</v>
      </c>
      <c r="I81" s="112">
        <v>37993</v>
      </c>
    </row>
    <row r="82" spans="1:9" ht="14.25" customHeight="1" x14ac:dyDescent="0.2">
      <c r="A82" s="92">
        <v>10016</v>
      </c>
      <c r="B82" s="93">
        <v>57</v>
      </c>
      <c r="C82" s="116">
        <v>3000186</v>
      </c>
      <c r="D82" s="112">
        <v>29112</v>
      </c>
      <c r="F82" s="92">
        <v>10119</v>
      </c>
      <c r="G82" s="93">
        <v>11</v>
      </c>
      <c r="H82" s="116">
        <v>746545</v>
      </c>
      <c r="I82" s="112">
        <v>25521</v>
      </c>
    </row>
    <row r="83" spans="1:9" ht="14.25" customHeight="1" x14ac:dyDescent="0.2">
      <c r="A83" s="92">
        <v>10017</v>
      </c>
      <c r="B83" s="93">
        <v>50</v>
      </c>
      <c r="C83" s="116">
        <v>2927392</v>
      </c>
      <c r="D83" s="112">
        <v>24760</v>
      </c>
      <c r="F83" s="92">
        <v>10128</v>
      </c>
      <c r="G83" s="93">
        <v>32</v>
      </c>
      <c r="H83" s="116">
        <v>788081</v>
      </c>
      <c r="I83" s="112">
        <v>18619</v>
      </c>
    </row>
    <row r="84" spans="1:9" ht="14.25" customHeight="1" x14ac:dyDescent="0.2">
      <c r="A84" s="92">
        <v>10018</v>
      </c>
      <c r="B84" s="93">
        <v>48</v>
      </c>
      <c r="C84" s="116">
        <v>1307699</v>
      </c>
      <c r="D84" s="112">
        <v>25053</v>
      </c>
      <c r="F84" s="92">
        <v>10155</v>
      </c>
      <c r="G84" s="93">
        <v>11</v>
      </c>
      <c r="H84" s="116">
        <v>261654</v>
      </c>
      <c r="I84" s="112">
        <v>18356</v>
      </c>
    </row>
    <row r="85" spans="1:9" ht="14.25" customHeight="1" x14ac:dyDescent="0.2">
      <c r="A85" s="92">
        <v>10019</v>
      </c>
      <c r="B85" s="93">
        <v>53</v>
      </c>
      <c r="C85" s="116">
        <v>6604965</v>
      </c>
      <c r="D85" s="112">
        <v>36652</v>
      </c>
      <c r="F85" s="92">
        <v>10281</v>
      </c>
      <c r="G85" s="93">
        <v>18</v>
      </c>
      <c r="H85" s="116">
        <v>450085</v>
      </c>
      <c r="I85" s="112">
        <v>18650</v>
      </c>
    </row>
    <row r="86" spans="1:9" ht="14.25" customHeight="1" x14ac:dyDescent="0.2">
      <c r="A86" s="92">
        <v>10020</v>
      </c>
      <c r="B86" s="93">
        <v>11</v>
      </c>
      <c r="C86" s="116">
        <v>2263695</v>
      </c>
      <c r="D86" s="112">
        <v>96717</v>
      </c>
      <c r="F86" s="28"/>
      <c r="G86" s="93"/>
      <c r="H86" s="116"/>
      <c r="I86" s="112"/>
    </row>
    <row r="87" spans="1:9" ht="14.25" customHeight="1" x14ac:dyDescent="0.2">
      <c r="A87" s="92">
        <v>10022</v>
      </c>
      <c r="B87" s="93">
        <v>38</v>
      </c>
      <c r="C87" s="116">
        <v>8912868</v>
      </c>
      <c r="D87" s="112">
        <v>36328</v>
      </c>
      <c r="F87" s="28" t="s">
        <v>78</v>
      </c>
      <c r="G87" s="93"/>
      <c r="H87" s="116"/>
      <c r="I87" s="112"/>
    </row>
    <row r="88" spans="1:9" ht="14.25" customHeight="1" x14ac:dyDescent="0.2">
      <c r="A88" s="92">
        <v>10023</v>
      </c>
      <c r="B88" s="93">
        <v>21</v>
      </c>
      <c r="C88" s="116">
        <v>2307872</v>
      </c>
      <c r="D88" s="112">
        <v>41484</v>
      </c>
      <c r="F88" s="92">
        <v>10001</v>
      </c>
      <c r="G88" s="93">
        <v>37</v>
      </c>
      <c r="H88" s="116">
        <v>2588778</v>
      </c>
      <c r="I88" s="112">
        <v>24991</v>
      </c>
    </row>
    <row r="89" spans="1:9" ht="14.25" customHeight="1" x14ac:dyDescent="0.2">
      <c r="A89" s="92">
        <v>10036</v>
      </c>
      <c r="B89" s="93">
        <v>102</v>
      </c>
      <c r="C89" s="116">
        <v>15188655</v>
      </c>
      <c r="D89" s="112">
        <v>38025</v>
      </c>
      <c r="F89" s="92">
        <v>10010</v>
      </c>
      <c r="G89" s="93">
        <v>22</v>
      </c>
      <c r="H89" s="116">
        <v>1483643</v>
      </c>
      <c r="I89" s="112">
        <v>32741</v>
      </c>
    </row>
    <row r="90" spans="1:9" ht="14.25" customHeight="1" x14ac:dyDescent="0.2">
      <c r="A90" s="92">
        <v>10038</v>
      </c>
      <c r="B90" s="93">
        <v>18</v>
      </c>
      <c r="C90" s="116">
        <v>673634</v>
      </c>
      <c r="D90" s="112">
        <v>29810</v>
      </c>
      <c r="F90" s="92">
        <v>10012</v>
      </c>
      <c r="G90" s="93">
        <v>32</v>
      </c>
      <c r="H90" s="116">
        <v>1523337</v>
      </c>
      <c r="I90" s="112">
        <v>23343</v>
      </c>
    </row>
    <row r="91" spans="1:9" ht="14.25" customHeight="1" x14ac:dyDescent="0.2">
      <c r="A91" s="92">
        <v>10118</v>
      </c>
      <c r="B91" s="93">
        <v>12</v>
      </c>
      <c r="C91" s="116">
        <v>977941</v>
      </c>
      <c r="D91" s="112">
        <v>33725</v>
      </c>
      <c r="F91" s="92">
        <v>10013</v>
      </c>
      <c r="G91" s="93">
        <v>19</v>
      </c>
      <c r="H91" s="116">
        <v>852401</v>
      </c>
      <c r="I91" s="112">
        <v>15600</v>
      </c>
    </row>
    <row r="92" spans="1:9" ht="14.25" customHeight="1" x14ac:dyDescent="0.2">
      <c r="A92" s="17"/>
      <c r="B92" s="93"/>
      <c r="C92" s="116"/>
      <c r="D92" s="112"/>
      <c r="F92" s="92">
        <v>10014</v>
      </c>
      <c r="G92" s="93">
        <v>18</v>
      </c>
      <c r="H92" s="116">
        <v>1287031</v>
      </c>
      <c r="I92" s="112">
        <v>41021</v>
      </c>
    </row>
    <row r="93" spans="1:9" ht="14.25" customHeight="1" x14ac:dyDescent="0.2">
      <c r="A93" s="17" t="s">
        <v>77</v>
      </c>
      <c r="B93" s="93"/>
      <c r="C93" s="116"/>
      <c r="D93" s="112"/>
      <c r="F93" s="92">
        <v>10016</v>
      </c>
      <c r="G93" s="93">
        <v>54</v>
      </c>
      <c r="H93" s="116">
        <v>3051714</v>
      </c>
      <c r="I93" s="112">
        <v>26571</v>
      </c>
    </row>
    <row r="94" spans="1:9" ht="14.25" customHeight="1" x14ac:dyDescent="0.2">
      <c r="A94" s="92">
        <v>10001</v>
      </c>
      <c r="B94" s="93">
        <v>214</v>
      </c>
      <c r="C94" s="116">
        <v>17972898</v>
      </c>
      <c r="D94" s="112">
        <v>25027</v>
      </c>
      <c r="F94" s="92">
        <v>10017</v>
      </c>
      <c r="G94" s="93">
        <v>22</v>
      </c>
      <c r="H94" s="116">
        <v>3358851</v>
      </c>
      <c r="I94" s="112">
        <v>26634</v>
      </c>
    </row>
    <row r="95" spans="1:9" ht="14.25" customHeight="1" x14ac:dyDescent="0.2">
      <c r="A95" s="92">
        <v>10002</v>
      </c>
      <c r="B95" s="93">
        <v>24</v>
      </c>
      <c r="C95" s="116">
        <v>1639086</v>
      </c>
      <c r="D95" s="112">
        <v>18494</v>
      </c>
      <c r="F95" s="92">
        <v>10018</v>
      </c>
      <c r="G95" s="93">
        <v>87</v>
      </c>
      <c r="H95" s="116">
        <v>3634577</v>
      </c>
      <c r="I95" s="112">
        <v>24005</v>
      </c>
    </row>
    <row r="96" spans="1:9" ht="14.25" customHeight="1" x14ac:dyDescent="0.2">
      <c r="A96" s="92">
        <v>10003</v>
      </c>
      <c r="B96" s="93">
        <v>145</v>
      </c>
      <c r="C96" s="116">
        <v>7666902</v>
      </c>
      <c r="D96" s="112">
        <v>31596</v>
      </c>
      <c r="F96" s="92">
        <v>10019</v>
      </c>
      <c r="G96" s="93">
        <v>28</v>
      </c>
      <c r="H96" s="116">
        <v>3204951</v>
      </c>
      <c r="I96" s="112">
        <v>42280</v>
      </c>
    </row>
    <row r="97" spans="1:9" ht="14.25" customHeight="1" x14ac:dyDescent="0.2">
      <c r="A97" s="121">
        <v>10005</v>
      </c>
      <c r="B97" s="122">
        <v>11</v>
      </c>
      <c r="C97" s="123">
        <v>357281</v>
      </c>
      <c r="D97" s="124">
        <v>28888</v>
      </c>
      <c r="F97" s="121">
        <v>10022</v>
      </c>
      <c r="G97" s="122">
        <v>38</v>
      </c>
      <c r="H97" s="123">
        <v>5004655</v>
      </c>
      <c r="I97" s="124">
        <v>28185</v>
      </c>
    </row>
    <row r="100" spans="1:9" ht="46" x14ac:dyDescent="0.2">
      <c r="A100" s="118" t="s">
        <v>81</v>
      </c>
      <c r="B100" s="26" t="s">
        <v>63</v>
      </c>
      <c r="C100" s="119" t="s">
        <v>136</v>
      </c>
      <c r="D100" s="109" t="s">
        <v>149</v>
      </c>
    </row>
    <row r="101" spans="1:9" x14ac:dyDescent="0.2">
      <c r="A101" s="92"/>
      <c r="B101" s="93"/>
      <c r="C101" s="115"/>
      <c r="D101" s="111"/>
    </row>
    <row r="102" spans="1:9" ht="14.25" customHeight="1" x14ac:dyDescent="0.2">
      <c r="A102" s="28" t="s">
        <v>198</v>
      </c>
      <c r="B102" s="93"/>
      <c r="C102" s="116"/>
      <c r="D102" s="112"/>
    </row>
    <row r="103" spans="1:9" ht="14.25" customHeight="1" x14ac:dyDescent="0.2">
      <c r="A103" s="92">
        <v>10036</v>
      </c>
      <c r="B103" s="93">
        <v>28</v>
      </c>
      <c r="C103" s="115">
        <v>1434293</v>
      </c>
      <c r="D103" s="111">
        <v>26377</v>
      </c>
    </row>
    <row r="104" spans="1:9" ht="14.25" customHeight="1" x14ac:dyDescent="0.2">
      <c r="A104" s="92"/>
      <c r="B104" s="93"/>
      <c r="C104" s="116"/>
      <c r="D104" s="112"/>
    </row>
    <row r="105" spans="1:9" ht="14.25" customHeight="1" x14ac:dyDescent="0.2">
      <c r="A105" s="17" t="s">
        <v>79</v>
      </c>
      <c r="B105" s="93"/>
      <c r="C105" s="115"/>
      <c r="D105" s="111"/>
    </row>
    <row r="106" spans="1:9" ht="14.25" customHeight="1" x14ac:dyDescent="0.2">
      <c r="A106" s="92">
        <v>10001</v>
      </c>
      <c r="B106" s="93">
        <v>38</v>
      </c>
      <c r="C106" s="116">
        <v>1028294</v>
      </c>
      <c r="D106" s="112">
        <v>17417</v>
      </c>
    </row>
    <row r="107" spans="1:9" ht="14.25" customHeight="1" x14ac:dyDescent="0.2">
      <c r="A107" s="92">
        <v>10010</v>
      </c>
      <c r="B107" s="93">
        <v>11</v>
      </c>
      <c r="C107" s="116">
        <v>169052</v>
      </c>
      <c r="D107" s="112">
        <v>10853</v>
      </c>
    </row>
    <row r="108" spans="1:9" ht="14.25" customHeight="1" x14ac:dyDescent="0.2">
      <c r="A108" s="92">
        <v>10012</v>
      </c>
      <c r="B108" s="93">
        <v>18</v>
      </c>
      <c r="C108" s="116">
        <v>314356</v>
      </c>
      <c r="D108" s="112">
        <v>14619</v>
      </c>
    </row>
    <row r="109" spans="1:9" ht="14.25" customHeight="1" x14ac:dyDescent="0.2">
      <c r="A109" s="92">
        <v>10013</v>
      </c>
      <c r="B109" s="93">
        <v>10</v>
      </c>
      <c r="C109" s="116">
        <v>149643</v>
      </c>
      <c r="D109" s="112">
        <v>14285</v>
      </c>
    </row>
    <row r="110" spans="1:9" ht="14.25" customHeight="1" x14ac:dyDescent="0.2">
      <c r="A110" s="92">
        <v>10014</v>
      </c>
      <c r="B110" s="93">
        <v>13</v>
      </c>
      <c r="C110" s="116">
        <v>405037</v>
      </c>
      <c r="D110" s="112">
        <v>21607</v>
      </c>
    </row>
    <row r="111" spans="1:9" ht="14.25" customHeight="1" x14ac:dyDescent="0.2">
      <c r="A111" s="92">
        <v>10016</v>
      </c>
      <c r="B111" s="93">
        <v>30</v>
      </c>
      <c r="C111" s="116">
        <v>497165</v>
      </c>
      <c r="D111" s="112">
        <v>11553</v>
      </c>
    </row>
    <row r="112" spans="1:9" ht="14.25" customHeight="1" x14ac:dyDescent="0.2">
      <c r="A112" s="92">
        <v>10017</v>
      </c>
      <c r="B112" s="93">
        <v>26</v>
      </c>
      <c r="C112" s="116">
        <v>420832</v>
      </c>
      <c r="D112" s="112">
        <v>13431</v>
      </c>
    </row>
    <row r="113" spans="1:4" ht="14.25" customHeight="1" x14ac:dyDescent="0.2">
      <c r="A113" s="92">
        <v>10018</v>
      </c>
      <c r="B113" s="93">
        <v>41</v>
      </c>
      <c r="C113" s="116">
        <v>1467727</v>
      </c>
      <c r="D113" s="112">
        <v>20672</v>
      </c>
    </row>
    <row r="114" spans="1:4" ht="14.25" customHeight="1" x14ac:dyDescent="0.2">
      <c r="A114" s="92">
        <v>10019</v>
      </c>
      <c r="B114" s="93">
        <v>31</v>
      </c>
      <c r="C114" s="116">
        <v>795915</v>
      </c>
      <c r="D114" s="112">
        <v>17905</v>
      </c>
    </row>
    <row r="115" spans="1:4" ht="14.25" customHeight="1" x14ac:dyDescent="0.2">
      <c r="A115" s="92">
        <v>10022</v>
      </c>
      <c r="B115" s="93">
        <v>49</v>
      </c>
      <c r="C115" s="116">
        <v>889060</v>
      </c>
      <c r="D115" s="112">
        <v>16310</v>
      </c>
    </row>
    <row r="116" spans="1:4" x14ac:dyDescent="0.2">
      <c r="A116" s="121">
        <v>10036</v>
      </c>
      <c r="B116" s="122">
        <v>24</v>
      </c>
      <c r="C116" s="123">
        <v>724129</v>
      </c>
      <c r="D116" s="124">
        <v>17971</v>
      </c>
    </row>
  </sheetData>
  <mergeCells count="6">
    <mergeCell ref="A7:I7"/>
    <mergeCell ref="A1:I1"/>
    <mergeCell ref="A2:I2"/>
    <mergeCell ref="A4:I4"/>
    <mergeCell ref="A5:I5"/>
    <mergeCell ref="A6:I6"/>
  </mergeCells>
  <pageMargins left="0.7" right="0.7" top="0.75" bottom="0.75" header="0.3" footer="0.3"/>
  <pageSetup scale="86" fitToHeight="2" orientation="portrait" horizontalDpi="4294967295" verticalDpi="4294967295" r:id="rId1"/>
  <rowBreaks count="1" manualBreakCount="1">
    <brk id="53"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I87"/>
  <sheetViews>
    <sheetView showGridLines="0" zoomScaleNormal="100" workbookViewId="0">
      <selection sqref="A1:I1"/>
    </sheetView>
  </sheetViews>
  <sheetFormatPr baseColWidth="10" defaultColWidth="9.1640625" defaultRowHeight="15" x14ac:dyDescent="0.2"/>
  <cols>
    <col min="1" max="1" width="11.5" style="1" customWidth="1"/>
    <col min="2" max="2" width="11.6640625" style="5" customWidth="1"/>
    <col min="3" max="3" width="12.33203125" style="5" customWidth="1"/>
    <col min="4" max="4" width="13.6640625" style="1" customWidth="1"/>
    <col min="5" max="5" width="4.6640625" style="1" customWidth="1"/>
    <col min="6" max="6" width="11.5" style="1" customWidth="1"/>
    <col min="7" max="7" width="11.6640625" style="1" customWidth="1"/>
    <col min="8" max="8" width="12.33203125" style="1" customWidth="1"/>
    <col min="9" max="9" width="13.6640625" style="1" customWidth="1"/>
    <col min="10" max="16384" width="9.1640625" style="1"/>
  </cols>
  <sheetData>
    <row r="1" spans="1:9" ht="18" x14ac:dyDescent="0.2">
      <c r="A1" s="295" t="s">
        <v>8</v>
      </c>
      <c r="B1" s="295"/>
      <c r="C1" s="295"/>
      <c r="D1" s="295"/>
      <c r="E1" s="295"/>
      <c r="F1" s="295"/>
      <c r="G1" s="295"/>
      <c r="H1" s="295"/>
      <c r="I1" s="295"/>
    </row>
    <row r="2" spans="1:9" ht="18" x14ac:dyDescent="0.2">
      <c r="A2" s="295" t="s">
        <v>161</v>
      </c>
      <c r="B2" s="295"/>
      <c r="C2" s="295"/>
      <c r="D2" s="295"/>
      <c r="E2" s="295"/>
      <c r="F2" s="295"/>
      <c r="G2" s="295"/>
      <c r="H2" s="295"/>
      <c r="I2" s="295"/>
    </row>
    <row r="3" spans="1:9" ht="18" x14ac:dyDescent="0.2">
      <c r="A3" s="263"/>
      <c r="B3" s="263"/>
      <c r="C3" s="263"/>
      <c r="D3" s="263"/>
      <c r="E3" s="263"/>
      <c r="F3" s="263"/>
    </row>
    <row r="4" spans="1:9" ht="18" x14ac:dyDescent="0.2">
      <c r="A4" s="295" t="s">
        <v>137</v>
      </c>
      <c r="B4" s="295"/>
      <c r="C4" s="295"/>
      <c r="D4" s="295"/>
      <c r="E4" s="295"/>
      <c r="F4" s="295"/>
      <c r="G4" s="295"/>
      <c r="H4" s="295"/>
      <c r="I4" s="295"/>
    </row>
    <row r="5" spans="1:9" ht="18" x14ac:dyDescent="0.2">
      <c r="A5" s="295" t="s">
        <v>104</v>
      </c>
      <c r="B5" s="295"/>
      <c r="C5" s="295"/>
      <c r="D5" s="295"/>
      <c r="E5" s="295"/>
      <c r="F5" s="295"/>
      <c r="G5" s="295"/>
      <c r="H5" s="295"/>
      <c r="I5" s="295"/>
    </row>
    <row r="6" spans="1:9" ht="18" x14ac:dyDescent="0.2">
      <c r="A6" s="295" t="s">
        <v>100</v>
      </c>
      <c r="B6" s="295"/>
      <c r="C6" s="295"/>
      <c r="D6" s="295"/>
      <c r="E6" s="295"/>
      <c r="F6" s="295"/>
      <c r="G6" s="295"/>
      <c r="H6" s="295"/>
      <c r="I6" s="295"/>
    </row>
    <row r="7" spans="1:9" ht="18" x14ac:dyDescent="0.2">
      <c r="A7" s="295" t="s">
        <v>144</v>
      </c>
      <c r="B7" s="295"/>
      <c r="C7" s="295"/>
      <c r="D7" s="295"/>
      <c r="E7" s="295"/>
      <c r="F7" s="295"/>
      <c r="G7" s="295"/>
      <c r="H7" s="295"/>
      <c r="I7" s="295"/>
    </row>
    <row r="8" spans="1:9" ht="18" x14ac:dyDescent="0.2">
      <c r="A8" s="295" t="s">
        <v>145</v>
      </c>
      <c r="B8" s="295"/>
      <c r="C8" s="295"/>
      <c r="D8" s="295"/>
      <c r="E8" s="295"/>
      <c r="F8" s="295"/>
      <c r="G8" s="295"/>
      <c r="H8" s="295"/>
      <c r="I8" s="295"/>
    </row>
    <row r="9" spans="1:9" ht="16" x14ac:dyDescent="0.2">
      <c r="A9" s="264"/>
      <c r="B9" s="264"/>
      <c r="C9" s="264"/>
      <c r="D9" s="264"/>
      <c r="E9" s="181"/>
    </row>
    <row r="10" spans="1:9" ht="45" customHeight="1" x14ac:dyDescent="0.2">
      <c r="A10" s="118" t="s">
        <v>81</v>
      </c>
      <c r="B10" s="26" t="s">
        <v>63</v>
      </c>
      <c r="C10" s="119" t="s">
        <v>136</v>
      </c>
      <c r="D10" s="109" t="s">
        <v>149</v>
      </c>
      <c r="E10" s="242"/>
      <c r="F10" s="118" t="s">
        <v>81</v>
      </c>
      <c r="G10" s="26" t="s">
        <v>63</v>
      </c>
      <c r="H10" s="119" t="s">
        <v>136</v>
      </c>
      <c r="I10" s="109" t="s">
        <v>149</v>
      </c>
    </row>
    <row r="11" spans="1:9" ht="14.25" customHeight="1" x14ac:dyDescent="0.2">
      <c r="A11" s="17"/>
      <c r="B11" s="29"/>
      <c r="C11" s="114"/>
      <c r="D11" s="110"/>
      <c r="E11" s="242"/>
      <c r="F11" s="17"/>
      <c r="G11" s="29"/>
      <c r="H11" s="114"/>
      <c r="I11" s="110"/>
    </row>
    <row r="12" spans="1:9" ht="14.25" customHeight="1" x14ac:dyDescent="0.2">
      <c r="A12" s="17" t="s">
        <v>146</v>
      </c>
      <c r="B12" s="29"/>
      <c r="C12" s="120"/>
      <c r="D12" s="110"/>
      <c r="E12" s="242"/>
      <c r="F12" s="28" t="s">
        <v>199</v>
      </c>
      <c r="G12" s="93"/>
      <c r="H12" s="115"/>
      <c r="I12" s="111"/>
    </row>
    <row r="13" spans="1:9" s="106" customFormat="1" ht="14.25" customHeight="1" x14ac:dyDescent="0.2">
      <c r="A13" s="92">
        <v>10001</v>
      </c>
      <c r="B13" s="93">
        <v>33</v>
      </c>
      <c r="C13" s="115">
        <v>2909008</v>
      </c>
      <c r="D13" s="111">
        <v>43534</v>
      </c>
      <c r="E13" s="104"/>
      <c r="F13" s="92">
        <v>10021</v>
      </c>
      <c r="G13" s="93">
        <v>27</v>
      </c>
      <c r="H13" s="115">
        <v>533677</v>
      </c>
      <c r="I13" s="111">
        <v>14853</v>
      </c>
    </row>
    <row r="14" spans="1:9" s="105" customFormat="1" ht="14.25" customHeight="1" x14ac:dyDescent="0.2">
      <c r="A14" s="92">
        <v>10002</v>
      </c>
      <c r="B14" s="93">
        <v>14</v>
      </c>
      <c r="C14" s="116">
        <v>352347</v>
      </c>
      <c r="D14" s="112">
        <v>21123</v>
      </c>
      <c r="E14" s="104"/>
      <c r="F14" s="92">
        <v>10022</v>
      </c>
      <c r="G14" s="93">
        <v>85</v>
      </c>
      <c r="H14" s="116">
        <v>8178334</v>
      </c>
      <c r="I14" s="112">
        <v>23290</v>
      </c>
    </row>
    <row r="15" spans="1:9" s="105" customFormat="1" ht="14.25" customHeight="1" x14ac:dyDescent="0.2">
      <c r="A15" s="92">
        <v>10003</v>
      </c>
      <c r="B15" s="93">
        <v>34</v>
      </c>
      <c r="C15" s="116">
        <v>1510688</v>
      </c>
      <c r="D15" s="112">
        <v>30323</v>
      </c>
      <c r="E15" s="104"/>
      <c r="F15" s="92">
        <v>10023</v>
      </c>
      <c r="G15" s="93">
        <v>32</v>
      </c>
      <c r="H15" s="116">
        <v>722616</v>
      </c>
      <c r="I15" s="112">
        <v>17460</v>
      </c>
    </row>
    <row r="16" spans="1:9" s="105" customFormat="1" ht="14.25" customHeight="1" x14ac:dyDescent="0.2">
      <c r="A16" s="92">
        <v>10004</v>
      </c>
      <c r="B16" s="93">
        <v>13</v>
      </c>
      <c r="C16" s="116">
        <v>2140212</v>
      </c>
      <c r="D16" s="112">
        <v>27566</v>
      </c>
      <c r="E16" s="104"/>
      <c r="F16" s="92">
        <v>10024</v>
      </c>
      <c r="G16" s="93">
        <v>24</v>
      </c>
      <c r="H16" s="116">
        <v>521622</v>
      </c>
      <c r="I16" s="112">
        <v>15435</v>
      </c>
    </row>
    <row r="17" spans="1:9" s="107" customFormat="1" ht="14.25" customHeight="1" x14ac:dyDescent="0.2">
      <c r="A17" s="92">
        <v>10005</v>
      </c>
      <c r="B17" s="93">
        <v>33</v>
      </c>
      <c r="C17" s="116">
        <v>7602611</v>
      </c>
      <c r="D17" s="112">
        <v>52389</v>
      </c>
      <c r="E17" s="104"/>
      <c r="F17" s="92">
        <v>10028</v>
      </c>
      <c r="G17" s="93">
        <v>23</v>
      </c>
      <c r="H17" s="116">
        <v>390776</v>
      </c>
      <c r="I17" s="112">
        <v>17746</v>
      </c>
    </row>
    <row r="18" spans="1:9" s="105" customFormat="1" ht="14.25" customHeight="1" x14ac:dyDescent="0.2">
      <c r="A18" s="92">
        <v>10007</v>
      </c>
      <c r="B18" s="93">
        <v>21</v>
      </c>
      <c r="C18" s="116">
        <v>1191730</v>
      </c>
      <c r="D18" s="112">
        <v>38181</v>
      </c>
      <c r="E18" s="104"/>
      <c r="F18" s="92">
        <v>10036</v>
      </c>
      <c r="G18" s="93">
        <v>105</v>
      </c>
      <c r="H18" s="116">
        <v>15034792</v>
      </c>
      <c r="I18" s="112">
        <v>22511</v>
      </c>
    </row>
    <row r="19" spans="1:9" s="105" customFormat="1" ht="14.25" customHeight="1" x14ac:dyDescent="0.2">
      <c r="A19" s="92">
        <v>10010</v>
      </c>
      <c r="B19" s="93">
        <v>31</v>
      </c>
      <c r="C19" s="116">
        <v>6677679</v>
      </c>
      <c r="D19" s="112">
        <v>43217</v>
      </c>
      <c r="E19" s="104"/>
      <c r="F19" s="92">
        <v>10038</v>
      </c>
      <c r="G19" s="93">
        <v>19</v>
      </c>
      <c r="H19" s="116">
        <v>1363603</v>
      </c>
      <c r="I19" s="112">
        <v>15767</v>
      </c>
    </row>
    <row r="20" spans="1:9" s="105" customFormat="1" ht="14.25" customHeight="1" x14ac:dyDescent="0.2">
      <c r="A20" s="92">
        <v>10011</v>
      </c>
      <c r="B20" s="93">
        <v>21</v>
      </c>
      <c r="C20" s="116">
        <v>687208</v>
      </c>
      <c r="D20" s="112">
        <v>22354</v>
      </c>
      <c r="E20" s="104"/>
      <c r="F20" s="92">
        <v>10065</v>
      </c>
      <c r="G20" s="93">
        <v>22</v>
      </c>
      <c r="H20" s="116">
        <v>970045</v>
      </c>
      <c r="I20" s="112">
        <v>23181</v>
      </c>
    </row>
    <row r="21" spans="1:9" s="105" customFormat="1" ht="14.25" customHeight="1" x14ac:dyDescent="0.2">
      <c r="A21" s="92">
        <v>10013</v>
      </c>
      <c r="B21" s="93">
        <v>37</v>
      </c>
      <c r="C21" s="117">
        <v>3214757</v>
      </c>
      <c r="D21" s="113">
        <v>46862</v>
      </c>
      <c r="E21" s="104"/>
      <c r="F21" s="92">
        <v>10119</v>
      </c>
      <c r="G21" s="93">
        <v>16</v>
      </c>
      <c r="H21" s="116">
        <v>1253953</v>
      </c>
      <c r="I21" s="112">
        <v>38161</v>
      </c>
    </row>
    <row r="22" spans="1:9" s="105" customFormat="1" ht="14.25" customHeight="1" x14ac:dyDescent="0.2">
      <c r="A22" s="92">
        <v>10016</v>
      </c>
      <c r="B22" s="93">
        <v>34</v>
      </c>
      <c r="C22" s="116">
        <v>1218505</v>
      </c>
      <c r="D22" s="112">
        <v>29332</v>
      </c>
      <c r="E22" s="104"/>
      <c r="F22" s="92">
        <v>10281</v>
      </c>
      <c r="G22" s="93">
        <v>11</v>
      </c>
      <c r="H22" s="116">
        <v>683601</v>
      </c>
      <c r="I22" s="112">
        <v>21246</v>
      </c>
    </row>
    <row r="23" spans="1:9" s="105" customFormat="1" ht="14.25" customHeight="1" x14ac:dyDescent="0.2">
      <c r="A23" s="92">
        <v>10017</v>
      </c>
      <c r="B23" s="93">
        <v>87</v>
      </c>
      <c r="C23" s="116">
        <v>7268580</v>
      </c>
      <c r="D23" s="112">
        <v>35256</v>
      </c>
      <c r="E23" s="104"/>
      <c r="F23" s="92"/>
      <c r="G23" s="93"/>
      <c r="H23" s="116"/>
      <c r="I23" s="112"/>
    </row>
    <row r="24" spans="1:9" s="105" customFormat="1" ht="14.25" customHeight="1" x14ac:dyDescent="0.2">
      <c r="A24" s="92">
        <v>10018</v>
      </c>
      <c r="B24" s="93">
        <v>30</v>
      </c>
      <c r="C24" s="116">
        <v>9751144</v>
      </c>
      <c r="D24" s="112">
        <v>49610</v>
      </c>
      <c r="E24" s="104"/>
      <c r="F24" s="17" t="s">
        <v>76</v>
      </c>
      <c r="G24" s="93"/>
      <c r="H24" s="116"/>
      <c r="I24" s="112"/>
    </row>
    <row r="25" spans="1:9" s="105" customFormat="1" ht="14.25" customHeight="1" x14ac:dyDescent="0.2">
      <c r="A25" s="92">
        <v>10019</v>
      </c>
      <c r="B25" s="93">
        <v>68</v>
      </c>
      <c r="C25" s="116">
        <v>13508519</v>
      </c>
      <c r="D25" s="112">
        <v>64556</v>
      </c>
      <c r="E25" s="104"/>
      <c r="F25" s="92">
        <v>10001</v>
      </c>
      <c r="G25" s="93">
        <v>52</v>
      </c>
      <c r="H25" s="116">
        <v>4270280</v>
      </c>
      <c r="I25" s="112">
        <v>37582</v>
      </c>
    </row>
    <row r="26" spans="1:9" s="105" customFormat="1" ht="14.25" customHeight="1" x14ac:dyDescent="0.2">
      <c r="A26" s="92">
        <v>10020</v>
      </c>
      <c r="B26" s="93">
        <v>21</v>
      </c>
      <c r="C26" s="116">
        <v>3774682</v>
      </c>
      <c r="D26" s="112">
        <v>116058</v>
      </c>
      <c r="E26" s="104"/>
      <c r="F26" s="92">
        <v>10003</v>
      </c>
      <c r="G26" s="93">
        <v>18</v>
      </c>
      <c r="H26" s="116">
        <v>4578393</v>
      </c>
      <c r="I26" s="112">
        <v>34224</v>
      </c>
    </row>
    <row r="27" spans="1:9" s="105" customFormat="1" ht="14.25" customHeight="1" x14ac:dyDescent="0.2">
      <c r="A27" s="92">
        <v>10021</v>
      </c>
      <c r="B27" s="93">
        <v>14</v>
      </c>
      <c r="C27" s="116">
        <v>777149</v>
      </c>
      <c r="D27" s="112">
        <v>54392</v>
      </c>
      <c r="E27" s="104"/>
      <c r="F27" s="92">
        <v>10004</v>
      </c>
      <c r="G27" s="93">
        <v>16</v>
      </c>
      <c r="H27" s="116">
        <v>729630</v>
      </c>
      <c r="I27" s="112">
        <v>37269</v>
      </c>
    </row>
    <row r="28" spans="1:9" s="105" customFormat="1" ht="14.25" customHeight="1" x14ac:dyDescent="0.2">
      <c r="A28" s="92">
        <v>10022</v>
      </c>
      <c r="B28" s="93">
        <v>127</v>
      </c>
      <c r="C28" s="116">
        <v>13359487</v>
      </c>
      <c r="D28" s="112">
        <v>50718</v>
      </c>
      <c r="E28" s="104"/>
      <c r="F28" s="92">
        <v>10010</v>
      </c>
      <c r="G28" s="93">
        <v>24</v>
      </c>
      <c r="H28" s="116">
        <v>3636218</v>
      </c>
      <c r="I28" s="112">
        <v>29118</v>
      </c>
    </row>
    <row r="29" spans="1:9" s="105" customFormat="1" ht="14.25" customHeight="1" x14ac:dyDescent="0.2">
      <c r="A29" s="92">
        <v>10023</v>
      </c>
      <c r="B29" s="93">
        <v>21</v>
      </c>
      <c r="C29" s="116">
        <v>1118596</v>
      </c>
      <c r="D29" s="112">
        <v>50879</v>
      </c>
      <c r="E29" s="104"/>
      <c r="F29" s="92">
        <v>10011</v>
      </c>
      <c r="G29" s="93">
        <v>43</v>
      </c>
      <c r="H29" s="116">
        <v>4252728</v>
      </c>
      <c r="I29" s="112">
        <v>57408</v>
      </c>
    </row>
    <row r="30" spans="1:9" s="105" customFormat="1" ht="14.25" customHeight="1" x14ac:dyDescent="0.2">
      <c r="A30" s="92">
        <v>10024</v>
      </c>
      <c r="B30" s="93">
        <v>10</v>
      </c>
      <c r="C30" s="116">
        <v>678653</v>
      </c>
      <c r="D30" s="112">
        <v>52735</v>
      </c>
      <c r="E30" s="104"/>
      <c r="F30" s="92">
        <v>10012</v>
      </c>
      <c r="G30" s="93">
        <v>12</v>
      </c>
      <c r="H30" s="116">
        <v>520517</v>
      </c>
      <c r="I30" s="112">
        <v>30768</v>
      </c>
    </row>
    <row r="31" spans="1:9" s="105" customFormat="1" ht="14.25" customHeight="1" x14ac:dyDescent="0.2">
      <c r="A31" s="92">
        <v>10025</v>
      </c>
      <c r="B31" s="93">
        <v>10</v>
      </c>
      <c r="C31" s="116">
        <v>498210</v>
      </c>
      <c r="D31" s="112">
        <v>40765</v>
      </c>
      <c r="E31" s="104"/>
      <c r="F31" s="92">
        <v>10013</v>
      </c>
      <c r="G31" s="93">
        <v>44</v>
      </c>
      <c r="H31" s="116">
        <v>3273663</v>
      </c>
      <c r="I31" s="112">
        <v>30815</v>
      </c>
    </row>
    <row r="32" spans="1:9" s="105" customFormat="1" ht="14.25" customHeight="1" x14ac:dyDescent="0.2">
      <c r="A32" s="92">
        <v>10028</v>
      </c>
      <c r="B32" s="93">
        <v>12</v>
      </c>
      <c r="C32" s="116">
        <v>649185</v>
      </c>
      <c r="D32" s="112">
        <v>45168</v>
      </c>
      <c r="E32" s="104"/>
      <c r="F32" s="92">
        <v>10014</v>
      </c>
      <c r="G32" s="93">
        <v>15</v>
      </c>
      <c r="H32" s="116">
        <v>3837652</v>
      </c>
      <c r="I32" s="112">
        <v>71084</v>
      </c>
    </row>
    <row r="33" spans="1:9" s="105" customFormat="1" ht="14.25" customHeight="1" x14ac:dyDescent="0.2">
      <c r="A33" s="92">
        <v>10036</v>
      </c>
      <c r="B33" s="93">
        <v>54</v>
      </c>
      <c r="C33" s="116">
        <v>5395226</v>
      </c>
      <c r="D33" s="112">
        <v>43284</v>
      </c>
      <c r="E33" s="104"/>
      <c r="F33" s="92">
        <v>10016</v>
      </c>
      <c r="G33" s="93">
        <v>23</v>
      </c>
      <c r="H33" s="116">
        <v>1905016</v>
      </c>
      <c r="I33" s="112">
        <v>61167</v>
      </c>
    </row>
    <row r="34" spans="1:9" s="105" customFormat="1" ht="14.25" customHeight="1" x14ac:dyDescent="0.2">
      <c r="A34" s="92">
        <v>10038</v>
      </c>
      <c r="B34" s="93">
        <v>20</v>
      </c>
      <c r="C34" s="116">
        <v>2115459</v>
      </c>
      <c r="D34" s="112">
        <v>29655</v>
      </c>
      <c r="E34" s="104"/>
      <c r="F34" s="92">
        <v>10017</v>
      </c>
      <c r="G34" s="93">
        <v>29</v>
      </c>
      <c r="H34" s="116">
        <v>2146171</v>
      </c>
      <c r="I34" s="112">
        <v>36680</v>
      </c>
    </row>
    <row r="35" spans="1:9" s="105" customFormat="1" ht="14.25" customHeight="1" x14ac:dyDescent="0.2">
      <c r="A35" s="92">
        <v>10065</v>
      </c>
      <c r="B35" s="93">
        <v>13</v>
      </c>
      <c r="C35" s="116">
        <v>607378</v>
      </c>
      <c r="D35" s="112">
        <v>36617</v>
      </c>
      <c r="E35" s="104"/>
      <c r="F35" s="92">
        <v>10018</v>
      </c>
      <c r="G35" s="93">
        <v>19</v>
      </c>
      <c r="H35" s="116">
        <v>565945</v>
      </c>
      <c r="I35" s="112">
        <v>28465</v>
      </c>
    </row>
    <row r="36" spans="1:9" s="105" customFormat="1" ht="14.25" customHeight="1" x14ac:dyDescent="0.2">
      <c r="A36" s="28"/>
      <c r="B36" s="93"/>
      <c r="C36" s="116"/>
      <c r="D36" s="112"/>
      <c r="E36" s="104"/>
      <c r="F36" s="92">
        <v>10019</v>
      </c>
      <c r="G36" s="93">
        <v>35</v>
      </c>
      <c r="H36" s="116">
        <v>4538636</v>
      </c>
      <c r="I36" s="112">
        <v>31856</v>
      </c>
    </row>
    <row r="37" spans="1:9" s="105" customFormat="1" ht="14.25" customHeight="1" x14ac:dyDescent="0.2">
      <c r="A37" s="28" t="s">
        <v>74</v>
      </c>
      <c r="B37" s="93"/>
      <c r="C37" s="116"/>
      <c r="D37" s="112"/>
      <c r="E37" s="104"/>
      <c r="F37" s="92">
        <v>10022</v>
      </c>
      <c r="G37" s="93">
        <v>19</v>
      </c>
      <c r="H37" s="116">
        <v>7745380</v>
      </c>
      <c r="I37" s="112">
        <v>32449</v>
      </c>
    </row>
    <row r="38" spans="1:9" s="105" customFormat="1" ht="14.25" customHeight="1" x14ac:dyDescent="0.2">
      <c r="A38" s="92">
        <v>10019</v>
      </c>
      <c r="B38" s="93">
        <v>11</v>
      </c>
      <c r="C38" s="116">
        <v>5020397</v>
      </c>
      <c r="D38" s="112">
        <v>39143</v>
      </c>
      <c r="E38" s="104"/>
      <c r="F38" s="92">
        <v>10023</v>
      </c>
      <c r="G38" s="93">
        <v>18</v>
      </c>
      <c r="H38" s="116">
        <v>2195415</v>
      </c>
      <c r="I38" s="112">
        <v>56930</v>
      </c>
    </row>
    <row r="39" spans="1:9" s="105" customFormat="1" ht="14.25" customHeight="1" x14ac:dyDescent="0.2">
      <c r="A39" s="92"/>
      <c r="B39" s="93"/>
      <c r="C39" s="116"/>
      <c r="D39" s="112"/>
      <c r="E39" s="104"/>
      <c r="F39" s="92">
        <v>10036</v>
      </c>
      <c r="G39" s="93">
        <v>69</v>
      </c>
      <c r="H39" s="116">
        <v>11628522</v>
      </c>
      <c r="I39" s="112">
        <v>31726</v>
      </c>
    </row>
    <row r="40" spans="1:9" s="105" customFormat="1" ht="14.25" customHeight="1" x14ac:dyDescent="0.2">
      <c r="A40" s="28" t="s">
        <v>75</v>
      </c>
      <c r="B40" s="93"/>
      <c r="C40" s="116"/>
      <c r="D40" s="112"/>
      <c r="E40" s="104"/>
      <c r="F40" s="92"/>
      <c r="G40" s="93"/>
      <c r="H40" s="116"/>
      <c r="I40" s="112"/>
    </row>
    <row r="41" spans="1:9" s="105" customFormat="1" ht="14.25" customHeight="1" x14ac:dyDescent="0.2">
      <c r="A41" s="92">
        <v>10001</v>
      </c>
      <c r="B41" s="93">
        <v>89</v>
      </c>
      <c r="C41" s="116">
        <v>2777565</v>
      </c>
      <c r="D41" s="112">
        <v>17719</v>
      </c>
      <c r="E41" s="104"/>
      <c r="F41" s="28" t="s">
        <v>77</v>
      </c>
      <c r="G41" s="93"/>
      <c r="H41" s="116"/>
      <c r="I41" s="112"/>
    </row>
    <row r="42" spans="1:9" s="105" customFormat="1" ht="14.25" customHeight="1" x14ac:dyDescent="0.2">
      <c r="A42" s="92">
        <v>10003</v>
      </c>
      <c r="B42" s="93">
        <v>56</v>
      </c>
      <c r="C42" s="116">
        <v>2070476</v>
      </c>
      <c r="D42" s="112">
        <v>17212</v>
      </c>
      <c r="E42" s="104"/>
      <c r="F42" s="92">
        <v>10001</v>
      </c>
      <c r="G42" s="93">
        <v>96</v>
      </c>
      <c r="H42" s="116">
        <v>13522465</v>
      </c>
      <c r="I42" s="112">
        <v>50862</v>
      </c>
    </row>
    <row r="43" spans="1:9" s="105" customFormat="1" ht="14.25" customHeight="1" x14ac:dyDescent="0.2">
      <c r="A43" s="92">
        <v>10004</v>
      </c>
      <c r="B43" s="93">
        <v>35</v>
      </c>
      <c r="C43" s="116">
        <v>2631821</v>
      </c>
      <c r="D43" s="112">
        <v>23362</v>
      </c>
      <c r="E43" s="104"/>
      <c r="F43" s="92">
        <v>10002</v>
      </c>
      <c r="G43" s="93">
        <v>14</v>
      </c>
      <c r="H43" s="116">
        <v>1477124</v>
      </c>
      <c r="I43" s="112">
        <v>35893</v>
      </c>
    </row>
    <row r="44" spans="1:9" s="105" customFormat="1" ht="14.25" customHeight="1" x14ac:dyDescent="0.2">
      <c r="A44" s="92">
        <v>10005</v>
      </c>
      <c r="B44" s="93">
        <v>23</v>
      </c>
      <c r="C44" s="116">
        <v>1665871</v>
      </c>
      <c r="D44" s="112">
        <v>28768</v>
      </c>
      <c r="E44" s="104"/>
      <c r="F44" s="92">
        <v>10003</v>
      </c>
      <c r="G44" s="93">
        <v>104</v>
      </c>
      <c r="H44" s="116">
        <v>5937214</v>
      </c>
      <c r="I44" s="112">
        <v>38000</v>
      </c>
    </row>
    <row r="45" spans="1:9" s="105" customFormat="1" ht="14.25" customHeight="1" x14ac:dyDescent="0.2">
      <c r="A45" s="92">
        <v>10007</v>
      </c>
      <c r="B45" s="93">
        <v>12</v>
      </c>
      <c r="C45" s="116">
        <v>565395</v>
      </c>
      <c r="D45" s="112">
        <v>18307</v>
      </c>
      <c r="E45" s="104"/>
      <c r="F45" s="92">
        <v>10007</v>
      </c>
      <c r="G45" s="93">
        <v>31</v>
      </c>
      <c r="H45" s="116">
        <v>3093995</v>
      </c>
      <c r="I45" s="112">
        <v>25083</v>
      </c>
    </row>
    <row r="46" spans="1:9" s="105" customFormat="1" ht="14.25" customHeight="1" x14ac:dyDescent="0.2">
      <c r="A46" s="92">
        <v>10010</v>
      </c>
      <c r="B46" s="93">
        <v>88</v>
      </c>
      <c r="C46" s="116">
        <v>3819088</v>
      </c>
      <c r="D46" s="112">
        <v>19457</v>
      </c>
      <c r="E46" s="104"/>
      <c r="F46" s="92">
        <v>10010</v>
      </c>
      <c r="G46" s="93">
        <v>58</v>
      </c>
      <c r="H46" s="116">
        <v>3306547</v>
      </c>
      <c r="I46" s="112">
        <v>28591</v>
      </c>
    </row>
    <row r="47" spans="1:9" s="105" customFormat="1" ht="14.25" customHeight="1" x14ac:dyDescent="0.2">
      <c r="A47" s="92">
        <v>10011</v>
      </c>
      <c r="B47" s="93">
        <v>55</v>
      </c>
      <c r="C47" s="116">
        <v>1599313</v>
      </c>
      <c r="D47" s="112">
        <v>17467</v>
      </c>
      <c r="E47" s="104"/>
      <c r="F47" s="92">
        <v>10011</v>
      </c>
      <c r="G47" s="93">
        <v>101</v>
      </c>
      <c r="H47" s="116">
        <v>6113013</v>
      </c>
      <c r="I47" s="112">
        <v>36615</v>
      </c>
    </row>
    <row r="48" spans="1:9" s="105" customFormat="1" ht="14.25" customHeight="1" x14ac:dyDescent="0.2">
      <c r="A48" s="92">
        <v>10012</v>
      </c>
      <c r="B48" s="93">
        <v>43</v>
      </c>
      <c r="C48" s="116">
        <v>1076458</v>
      </c>
      <c r="D48" s="112">
        <v>13015</v>
      </c>
      <c r="E48" s="104"/>
      <c r="F48" s="92">
        <v>10012</v>
      </c>
      <c r="G48" s="93">
        <v>175</v>
      </c>
      <c r="H48" s="116">
        <v>9492166</v>
      </c>
      <c r="I48" s="112">
        <v>29763</v>
      </c>
    </row>
    <row r="49" spans="1:9" s="105" customFormat="1" ht="14.25" customHeight="1" x14ac:dyDescent="0.2">
      <c r="A49" s="92">
        <v>10013</v>
      </c>
      <c r="B49" s="93">
        <v>42</v>
      </c>
      <c r="C49" s="116">
        <v>2126673</v>
      </c>
      <c r="D49" s="112">
        <v>17785</v>
      </c>
      <c r="E49" s="104"/>
      <c r="F49" s="92">
        <v>10013</v>
      </c>
      <c r="G49" s="93">
        <v>56</v>
      </c>
      <c r="H49" s="116">
        <v>2120551</v>
      </c>
      <c r="I49" s="112">
        <v>25170</v>
      </c>
    </row>
    <row r="50" spans="1:9" s="105" customFormat="1" ht="14.25" customHeight="1" x14ac:dyDescent="0.2">
      <c r="A50" s="92">
        <v>10014</v>
      </c>
      <c r="B50" s="93">
        <v>34</v>
      </c>
      <c r="C50" s="116">
        <v>1917018</v>
      </c>
      <c r="D50" s="112">
        <v>18066</v>
      </c>
      <c r="E50" s="104"/>
      <c r="F50" s="92">
        <v>10014</v>
      </c>
      <c r="G50" s="93">
        <v>63</v>
      </c>
      <c r="H50" s="116">
        <v>2686358</v>
      </c>
      <c r="I50" s="112">
        <v>21658</v>
      </c>
    </row>
    <row r="51" spans="1:9" s="105" customFormat="1" ht="14.25" customHeight="1" x14ac:dyDescent="0.2">
      <c r="A51" s="92">
        <v>10016</v>
      </c>
      <c r="B51" s="93">
        <v>78</v>
      </c>
      <c r="C51" s="116">
        <v>2841580</v>
      </c>
      <c r="D51" s="112">
        <v>18990</v>
      </c>
      <c r="E51" s="104"/>
      <c r="F51" s="92">
        <v>10016</v>
      </c>
      <c r="G51" s="93">
        <v>41</v>
      </c>
      <c r="H51" s="116">
        <v>1509303</v>
      </c>
      <c r="I51" s="112">
        <v>27363</v>
      </c>
    </row>
    <row r="52" spans="1:9" s="105" customFormat="1" ht="14.25" customHeight="1" x14ac:dyDescent="0.2">
      <c r="A52" s="92">
        <v>10017</v>
      </c>
      <c r="B52" s="93">
        <v>94</v>
      </c>
      <c r="C52" s="116">
        <v>10541859</v>
      </c>
      <c r="D52" s="112">
        <v>23154</v>
      </c>
      <c r="E52" s="104"/>
      <c r="F52" s="92">
        <v>10017</v>
      </c>
      <c r="G52" s="93">
        <v>70</v>
      </c>
      <c r="H52" s="116">
        <v>6105307</v>
      </c>
      <c r="I52" s="112">
        <v>53082</v>
      </c>
    </row>
    <row r="53" spans="1:9" s="105" customFormat="1" ht="14.25" customHeight="1" x14ac:dyDescent="0.2">
      <c r="A53" s="92">
        <v>10018</v>
      </c>
      <c r="B53" s="93">
        <v>77</v>
      </c>
      <c r="C53" s="116">
        <v>2880302</v>
      </c>
      <c r="D53" s="112">
        <v>17983</v>
      </c>
      <c r="E53" s="104"/>
      <c r="F53" s="92">
        <v>10018</v>
      </c>
      <c r="G53" s="93">
        <v>98</v>
      </c>
      <c r="H53" s="116">
        <v>4990444</v>
      </c>
      <c r="I53" s="112">
        <v>23324</v>
      </c>
    </row>
    <row r="54" spans="1:9" s="105" customFormat="1" ht="14.25" customHeight="1" x14ac:dyDescent="0.2">
      <c r="A54" s="92">
        <v>10019</v>
      </c>
      <c r="B54" s="93">
        <v>107</v>
      </c>
      <c r="C54" s="116">
        <v>6911207</v>
      </c>
      <c r="D54" s="112">
        <v>20858</v>
      </c>
      <c r="E54" s="104"/>
      <c r="F54" s="92">
        <v>10019</v>
      </c>
      <c r="G54" s="93">
        <v>99</v>
      </c>
      <c r="H54" s="116">
        <v>11551082</v>
      </c>
      <c r="I54" s="112">
        <v>43627</v>
      </c>
    </row>
    <row r="55" spans="1:9" s="105" customFormat="1" ht="14.25" customHeight="1" x14ac:dyDescent="0.2">
      <c r="A55" s="121">
        <v>10020</v>
      </c>
      <c r="B55" s="122">
        <v>16</v>
      </c>
      <c r="C55" s="123">
        <v>1711349</v>
      </c>
      <c r="D55" s="124">
        <v>29777</v>
      </c>
      <c r="E55" s="104"/>
      <c r="F55" s="121">
        <v>10020</v>
      </c>
      <c r="G55" s="122">
        <v>21</v>
      </c>
      <c r="H55" s="123">
        <v>2617595</v>
      </c>
      <c r="I55" s="124">
        <v>69543</v>
      </c>
    </row>
    <row r="58" spans="1:9" ht="46" x14ac:dyDescent="0.2">
      <c r="A58" s="118" t="s">
        <v>81</v>
      </c>
      <c r="B58" s="26" t="s">
        <v>63</v>
      </c>
      <c r="C58" s="119" t="s">
        <v>136</v>
      </c>
      <c r="D58" s="109" t="s">
        <v>149</v>
      </c>
    </row>
    <row r="59" spans="1:9" x14ac:dyDescent="0.2">
      <c r="A59" s="17"/>
      <c r="B59" s="29"/>
      <c r="C59" s="114"/>
      <c r="D59" s="110"/>
    </row>
    <row r="60" spans="1:9" ht="14.25" customHeight="1" x14ac:dyDescent="0.2">
      <c r="A60" s="28" t="s">
        <v>197</v>
      </c>
      <c r="B60" s="93"/>
      <c r="C60" s="115"/>
      <c r="D60" s="111"/>
    </row>
    <row r="61" spans="1:9" ht="14.25" customHeight="1" x14ac:dyDescent="0.2">
      <c r="A61" s="92">
        <v>10021</v>
      </c>
      <c r="B61" s="93">
        <v>74</v>
      </c>
      <c r="C61" s="115">
        <v>4612330</v>
      </c>
      <c r="D61" s="111">
        <v>36264</v>
      </c>
    </row>
    <row r="62" spans="1:9" ht="14.25" customHeight="1" x14ac:dyDescent="0.2">
      <c r="A62" s="92">
        <v>10022</v>
      </c>
      <c r="B62" s="93">
        <v>181</v>
      </c>
      <c r="C62" s="116">
        <v>25555158</v>
      </c>
      <c r="D62" s="112">
        <v>41863</v>
      </c>
    </row>
    <row r="63" spans="1:9" ht="14.25" customHeight="1" x14ac:dyDescent="0.2">
      <c r="A63" s="92">
        <v>10023</v>
      </c>
      <c r="B63" s="93">
        <v>62</v>
      </c>
      <c r="C63" s="116">
        <v>4868951</v>
      </c>
      <c r="D63" s="112">
        <v>27626</v>
      </c>
    </row>
    <row r="64" spans="1:9" ht="14.25" customHeight="1" x14ac:dyDescent="0.2">
      <c r="A64" s="92">
        <v>10024</v>
      </c>
      <c r="B64" s="93">
        <v>34</v>
      </c>
      <c r="C64" s="116">
        <v>1343140</v>
      </c>
      <c r="D64" s="112">
        <v>28293</v>
      </c>
    </row>
    <row r="65" spans="1:4" ht="14.25" customHeight="1" x14ac:dyDescent="0.2">
      <c r="A65" s="92">
        <v>10025</v>
      </c>
      <c r="B65" s="93">
        <v>10</v>
      </c>
      <c r="C65" s="116">
        <v>406000</v>
      </c>
      <c r="D65" s="112">
        <v>41049</v>
      </c>
    </row>
    <row r="66" spans="1:4" ht="14.25" customHeight="1" x14ac:dyDescent="0.2">
      <c r="A66" s="92">
        <v>10028</v>
      </c>
      <c r="B66" s="93">
        <v>45</v>
      </c>
      <c r="C66" s="116">
        <v>2490025</v>
      </c>
      <c r="D66" s="112">
        <v>31524</v>
      </c>
    </row>
    <row r="67" spans="1:4" ht="14.25" customHeight="1" x14ac:dyDescent="0.2">
      <c r="A67" s="92">
        <v>10036</v>
      </c>
      <c r="B67" s="93">
        <v>68</v>
      </c>
      <c r="C67" s="116">
        <v>9852945</v>
      </c>
      <c r="D67" s="112">
        <v>58391</v>
      </c>
    </row>
    <row r="68" spans="1:4" ht="14.25" customHeight="1" x14ac:dyDescent="0.2">
      <c r="A68" s="92">
        <v>10038</v>
      </c>
      <c r="B68" s="93">
        <v>14</v>
      </c>
      <c r="C68" s="116">
        <v>813653</v>
      </c>
      <c r="D68" s="112">
        <v>27429</v>
      </c>
    </row>
    <row r="69" spans="1:4" ht="14.25" customHeight="1" x14ac:dyDescent="0.2">
      <c r="A69" s="92">
        <v>10065</v>
      </c>
      <c r="B69" s="93">
        <v>63</v>
      </c>
      <c r="C69" s="117">
        <v>6099035</v>
      </c>
      <c r="D69" s="113">
        <v>60513</v>
      </c>
    </row>
    <row r="70" spans="1:4" ht="14.25" customHeight="1" x14ac:dyDescent="0.2">
      <c r="A70" s="92">
        <v>10075</v>
      </c>
      <c r="B70" s="93">
        <v>23</v>
      </c>
      <c r="C70" s="116">
        <v>862696</v>
      </c>
      <c r="D70" s="112">
        <v>27773</v>
      </c>
    </row>
    <row r="71" spans="1:4" ht="14.25" customHeight="1" x14ac:dyDescent="0.2">
      <c r="A71" s="92">
        <v>10128</v>
      </c>
      <c r="B71" s="93">
        <v>19</v>
      </c>
      <c r="C71" s="116">
        <v>628373</v>
      </c>
      <c r="D71" s="112">
        <v>19597</v>
      </c>
    </row>
    <row r="72" spans="1:4" ht="14.25" customHeight="1" x14ac:dyDescent="0.2">
      <c r="A72" s="92">
        <v>10281</v>
      </c>
      <c r="B72" s="93">
        <v>14</v>
      </c>
      <c r="C72" s="116">
        <v>344389</v>
      </c>
      <c r="D72" s="112">
        <v>18265</v>
      </c>
    </row>
    <row r="73" spans="1:4" ht="14.25" customHeight="1" x14ac:dyDescent="0.2">
      <c r="A73" s="285"/>
      <c r="D73" s="11"/>
    </row>
    <row r="74" spans="1:4" ht="14.25" customHeight="1" x14ac:dyDescent="0.2">
      <c r="A74" s="28" t="s">
        <v>78</v>
      </c>
      <c r="B74" s="93"/>
      <c r="C74" s="116"/>
      <c r="D74" s="112"/>
    </row>
    <row r="75" spans="1:4" ht="14.25" customHeight="1" x14ac:dyDescent="0.2">
      <c r="A75" s="92">
        <v>10001</v>
      </c>
      <c r="B75" s="93">
        <v>14</v>
      </c>
      <c r="C75" s="116">
        <v>1811362</v>
      </c>
      <c r="D75" s="112">
        <v>53389</v>
      </c>
    </row>
    <row r="76" spans="1:4" ht="14.25" customHeight="1" x14ac:dyDescent="0.2">
      <c r="A76" s="92">
        <v>10012</v>
      </c>
      <c r="B76" s="93">
        <v>27</v>
      </c>
      <c r="C76" s="116">
        <v>1294798</v>
      </c>
      <c r="D76" s="112">
        <v>25422</v>
      </c>
    </row>
    <row r="77" spans="1:4" ht="14.25" customHeight="1" x14ac:dyDescent="0.2">
      <c r="A77" s="92">
        <v>10013</v>
      </c>
      <c r="B77" s="93">
        <v>16</v>
      </c>
      <c r="C77" s="116">
        <v>582811</v>
      </c>
      <c r="D77" s="112">
        <v>15536</v>
      </c>
    </row>
    <row r="78" spans="1:4" x14ac:dyDescent="0.2">
      <c r="A78" s="92">
        <v>10014</v>
      </c>
      <c r="B78" s="93">
        <v>16</v>
      </c>
      <c r="C78" s="116">
        <v>1214043</v>
      </c>
      <c r="D78" s="112">
        <v>41021</v>
      </c>
    </row>
    <row r="79" spans="1:4" x14ac:dyDescent="0.2">
      <c r="A79" s="92">
        <v>10016</v>
      </c>
      <c r="B79" s="93">
        <v>16</v>
      </c>
      <c r="C79" s="116">
        <v>1301822</v>
      </c>
      <c r="D79" s="112">
        <v>71938</v>
      </c>
    </row>
    <row r="80" spans="1:4" x14ac:dyDescent="0.2">
      <c r="A80" s="92">
        <v>10017</v>
      </c>
      <c r="B80" s="93">
        <v>13</v>
      </c>
      <c r="C80" s="116">
        <v>2711363</v>
      </c>
      <c r="D80" s="112">
        <v>69314</v>
      </c>
    </row>
    <row r="81" spans="1:4" x14ac:dyDescent="0.2">
      <c r="A81" s="92">
        <v>10018</v>
      </c>
      <c r="B81" s="93">
        <v>21</v>
      </c>
      <c r="C81" s="116">
        <v>744720</v>
      </c>
      <c r="D81" s="112">
        <v>17697</v>
      </c>
    </row>
    <row r="82" spans="1:4" x14ac:dyDescent="0.2">
      <c r="A82" s="92">
        <v>10019</v>
      </c>
      <c r="B82" s="93">
        <v>13</v>
      </c>
      <c r="C82" s="116">
        <v>1778715</v>
      </c>
      <c r="D82" s="112">
        <v>37391</v>
      </c>
    </row>
    <row r="83" spans="1:4" x14ac:dyDescent="0.2">
      <c r="A83" s="92">
        <v>10022</v>
      </c>
      <c r="B83" s="93">
        <v>20</v>
      </c>
      <c r="C83" s="116">
        <v>1880242</v>
      </c>
      <c r="D83" s="112">
        <v>36305</v>
      </c>
    </row>
    <row r="84" spans="1:4" x14ac:dyDescent="0.2">
      <c r="A84" s="92">
        <v>10036</v>
      </c>
      <c r="B84" s="93">
        <v>14</v>
      </c>
      <c r="C84" s="116">
        <v>1203130</v>
      </c>
      <c r="D84" s="112">
        <v>86922</v>
      </c>
    </row>
    <row r="85" spans="1:4" x14ac:dyDescent="0.2">
      <c r="A85" s="92"/>
      <c r="B85" s="93"/>
      <c r="C85" s="116"/>
      <c r="D85" s="112"/>
    </row>
    <row r="86" spans="1:4" x14ac:dyDescent="0.2">
      <c r="A86" s="28" t="s">
        <v>79</v>
      </c>
      <c r="B86" s="93"/>
      <c r="C86" s="116"/>
      <c r="D86" s="112"/>
    </row>
    <row r="87" spans="1:4" x14ac:dyDescent="0.2">
      <c r="A87" s="121">
        <v>10018</v>
      </c>
      <c r="B87" s="122">
        <v>10</v>
      </c>
      <c r="C87" s="123">
        <v>734081</v>
      </c>
      <c r="D87" s="124">
        <v>30083</v>
      </c>
    </row>
  </sheetData>
  <mergeCells count="7">
    <mergeCell ref="A8:I8"/>
    <mergeCell ref="A1:I1"/>
    <mergeCell ref="A2:I2"/>
    <mergeCell ref="A4:I4"/>
    <mergeCell ref="A5:I5"/>
    <mergeCell ref="A6:I6"/>
    <mergeCell ref="A7:I7"/>
  </mergeCells>
  <printOptions horizontalCentered="1"/>
  <pageMargins left="0.7" right="0.7" top="0.75" bottom="0.75" header="0.3" footer="0.3"/>
  <pageSetup scale="80" fitToHeight="2" orientation="portrait" horizontalDpi="4294967295" verticalDpi="4294967295" r:id="rId1"/>
  <rowBreaks count="1" manualBreakCount="1">
    <brk id="5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FF"/>
    <pageSetUpPr fitToPage="1"/>
  </sheetPr>
  <dimension ref="A1:L62"/>
  <sheetViews>
    <sheetView showGridLines="0" zoomScaleNormal="100" workbookViewId="0">
      <selection sqref="A1:L1"/>
    </sheetView>
  </sheetViews>
  <sheetFormatPr baseColWidth="10" defaultColWidth="9.1640625" defaultRowHeight="15" x14ac:dyDescent="0.2"/>
  <cols>
    <col min="1" max="1" width="27.6640625" style="1" customWidth="1"/>
    <col min="2" max="2" width="12.5" style="1" customWidth="1"/>
    <col min="3" max="3" width="7.5" style="1" customWidth="1"/>
    <col min="4" max="4" width="2.33203125" style="1" customWidth="1"/>
    <col min="5" max="5" width="13.33203125" style="1" customWidth="1"/>
    <col min="6" max="6" width="7.5" style="1" customWidth="1"/>
    <col min="7" max="7" width="2.33203125" style="1" customWidth="1"/>
    <col min="8" max="8" width="12.1640625" style="1" customWidth="1"/>
    <col min="9" max="9" width="14.5" style="1" customWidth="1"/>
    <col min="10" max="10" width="7.5" style="1" customWidth="1"/>
    <col min="11" max="11" width="2.33203125" style="1" customWidth="1"/>
    <col min="12" max="12" width="12.6640625" style="1" customWidth="1"/>
    <col min="13" max="16384" width="9.1640625" style="1"/>
  </cols>
  <sheetData>
    <row r="1" spans="1:12" ht="18" x14ac:dyDescent="0.2">
      <c r="A1" s="295" t="s">
        <v>8</v>
      </c>
      <c r="B1" s="295"/>
      <c r="C1" s="295"/>
      <c r="D1" s="295"/>
      <c r="E1" s="295"/>
      <c r="F1" s="295"/>
      <c r="G1" s="295"/>
      <c r="H1" s="295"/>
      <c r="I1" s="295"/>
      <c r="J1" s="295"/>
      <c r="K1" s="295"/>
      <c r="L1" s="295"/>
    </row>
    <row r="2" spans="1:12" ht="18" x14ac:dyDescent="0.2">
      <c r="A2" s="295" t="s">
        <v>161</v>
      </c>
      <c r="B2" s="295"/>
      <c r="C2" s="295"/>
      <c r="D2" s="295"/>
      <c r="E2" s="295"/>
      <c r="F2" s="295"/>
      <c r="G2" s="295"/>
      <c r="H2" s="295"/>
      <c r="I2" s="295"/>
      <c r="J2" s="295"/>
      <c r="K2" s="295"/>
      <c r="L2" s="295"/>
    </row>
    <row r="3" spans="1:12" x14ac:dyDescent="0.2">
      <c r="A3" s="55"/>
      <c r="B3" s="55"/>
      <c r="C3" s="55"/>
      <c r="D3" s="55"/>
      <c r="E3" s="55"/>
      <c r="F3" s="55"/>
    </row>
    <row r="4" spans="1:12" ht="18" x14ac:dyDescent="0.2">
      <c r="A4" s="295" t="s">
        <v>148</v>
      </c>
      <c r="B4" s="295"/>
      <c r="C4" s="295"/>
      <c r="D4" s="295"/>
      <c r="E4" s="295"/>
      <c r="F4" s="295"/>
      <c r="G4" s="295"/>
      <c r="H4" s="295"/>
      <c r="I4" s="295"/>
      <c r="J4" s="295"/>
      <c r="K4" s="295"/>
      <c r="L4" s="295"/>
    </row>
    <row r="5" spans="1:12" ht="18" x14ac:dyDescent="0.2">
      <c r="A5" s="295" t="s">
        <v>62</v>
      </c>
      <c r="B5" s="295"/>
      <c r="C5" s="295"/>
      <c r="D5" s="295"/>
      <c r="E5" s="295"/>
      <c r="F5" s="295"/>
      <c r="G5" s="295"/>
      <c r="H5" s="295"/>
      <c r="I5" s="295"/>
      <c r="J5" s="295"/>
      <c r="K5" s="295"/>
      <c r="L5" s="295"/>
    </row>
    <row r="6" spans="1:12" ht="18" x14ac:dyDescent="0.2">
      <c r="A6" s="295" t="s">
        <v>200</v>
      </c>
      <c r="B6" s="295"/>
      <c r="C6" s="295"/>
      <c r="D6" s="295"/>
      <c r="E6" s="295"/>
      <c r="F6" s="295"/>
      <c r="G6" s="295"/>
      <c r="H6" s="295"/>
      <c r="I6" s="295"/>
      <c r="J6" s="295"/>
      <c r="K6" s="295"/>
      <c r="L6" s="295"/>
    </row>
    <row r="7" spans="1:12" ht="18" x14ac:dyDescent="0.2">
      <c r="A7" s="295" t="s">
        <v>170</v>
      </c>
      <c r="B7" s="295"/>
      <c r="C7" s="295"/>
      <c r="D7" s="295"/>
      <c r="E7" s="295"/>
      <c r="F7" s="295"/>
      <c r="G7" s="295"/>
      <c r="H7" s="295"/>
      <c r="I7" s="295"/>
      <c r="J7" s="295"/>
      <c r="K7" s="295"/>
      <c r="L7" s="295"/>
    </row>
    <row r="8" spans="1:12" ht="16" x14ac:dyDescent="0.2">
      <c r="A8" s="264"/>
      <c r="B8" s="264"/>
      <c r="C8" s="264"/>
      <c r="D8" s="264"/>
      <c r="E8" s="264"/>
      <c r="F8" s="264"/>
      <c r="G8" s="264"/>
      <c r="H8" s="264"/>
    </row>
    <row r="9" spans="1:12" ht="15.75" customHeight="1" x14ac:dyDescent="0.2">
      <c r="A9" s="247"/>
      <c r="B9" s="247"/>
      <c r="C9" s="248"/>
      <c r="D9" s="248"/>
      <c r="E9" s="247"/>
      <c r="F9" s="248"/>
      <c r="G9" s="248"/>
      <c r="H9" s="313" t="s">
        <v>111</v>
      </c>
      <c r="I9" s="310" t="s">
        <v>201</v>
      </c>
      <c r="J9" s="311"/>
      <c r="K9" s="311"/>
      <c r="L9" s="312"/>
    </row>
    <row r="10" spans="1:12" ht="16.5" customHeight="1" x14ac:dyDescent="0.2">
      <c r="A10" s="17"/>
      <c r="B10" s="243"/>
      <c r="C10" s="244" t="s">
        <v>40</v>
      </c>
      <c r="D10" s="266"/>
      <c r="E10" s="245" t="s">
        <v>10</v>
      </c>
      <c r="F10" s="244" t="s">
        <v>40</v>
      </c>
      <c r="G10" s="246"/>
      <c r="H10" s="314"/>
      <c r="I10" s="318" t="s">
        <v>171</v>
      </c>
      <c r="J10" s="203" t="s">
        <v>40</v>
      </c>
      <c r="K10" s="234"/>
      <c r="L10" s="316" t="s">
        <v>172</v>
      </c>
    </row>
    <row r="11" spans="1:12" ht="15.75" customHeight="1" x14ac:dyDescent="0.2">
      <c r="A11" s="205" t="s">
        <v>64</v>
      </c>
      <c r="B11" s="6" t="s">
        <v>61</v>
      </c>
      <c r="C11" s="7" t="s">
        <v>9</v>
      </c>
      <c r="D11" s="76"/>
      <c r="E11" s="202" t="s">
        <v>65</v>
      </c>
      <c r="F11" s="7" t="s">
        <v>9</v>
      </c>
      <c r="G11" s="75"/>
      <c r="H11" s="315"/>
      <c r="I11" s="319"/>
      <c r="J11" s="7" t="s">
        <v>9</v>
      </c>
      <c r="K11" s="75"/>
      <c r="L11" s="317"/>
    </row>
    <row r="12" spans="1:12" ht="15.75" customHeight="1" x14ac:dyDescent="0.2">
      <c r="A12" s="8"/>
      <c r="B12" s="9"/>
      <c r="C12" s="10"/>
      <c r="D12" s="10"/>
      <c r="E12" s="9"/>
      <c r="F12" s="10"/>
      <c r="G12" s="19"/>
      <c r="H12" s="11"/>
      <c r="I12" s="9"/>
      <c r="J12" s="10"/>
      <c r="K12" s="19"/>
      <c r="L12" s="11"/>
    </row>
    <row r="13" spans="1:12" s="54" customFormat="1" x14ac:dyDescent="0.2">
      <c r="A13" s="37" t="s">
        <v>1</v>
      </c>
      <c r="B13" s="38">
        <v>247</v>
      </c>
      <c r="C13" s="39">
        <f>(B13/B$59)*100</f>
        <v>12.042905899561189</v>
      </c>
      <c r="D13" s="39" t="s">
        <v>11</v>
      </c>
      <c r="E13" s="40">
        <v>2129045</v>
      </c>
      <c r="F13" s="39">
        <f>(E13/E$59)*100</f>
        <v>11.252135363339837</v>
      </c>
      <c r="G13" s="235" t="s">
        <v>11</v>
      </c>
      <c r="H13" s="229">
        <v>0</v>
      </c>
      <c r="I13" s="40">
        <v>2548953</v>
      </c>
      <c r="J13" s="39">
        <f>(I13/I$59)*100</f>
        <v>10.678237246487207</v>
      </c>
      <c r="K13" s="235" t="s">
        <v>11</v>
      </c>
      <c r="L13" s="229">
        <v>11754.64</v>
      </c>
    </row>
    <row r="14" spans="1:12" s="54" customFormat="1" x14ac:dyDescent="0.2">
      <c r="A14" s="42" t="s">
        <v>12</v>
      </c>
      <c r="B14" s="252" t="s">
        <v>173</v>
      </c>
      <c r="C14" s="253" t="s">
        <v>173</v>
      </c>
      <c r="D14" s="253"/>
      <c r="E14" s="254" t="s">
        <v>173</v>
      </c>
      <c r="F14" s="253" t="s">
        <v>173</v>
      </c>
      <c r="G14" s="255"/>
      <c r="H14" s="256" t="s">
        <v>173</v>
      </c>
      <c r="I14" s="254" t="s">
        <v>173</v>
      </c>
      <c r="J14" s="253" t="s">
        <v>173</v>
      </c>
      <c r="K14" s="255"/>
      <c r="L14" s="256" t="s">
        <v>173</v>
      </c>
    </row>
    <row r="15" spans="1:12" s="54" customFormat="1" x14ac:dyDescent="0.2">
      <c r="A15" s="42" t="s">
        <v>13</v>
      </c>
      <c r="B15" s="252" t="s">
        <v>173</v>
      </c>
      <c r="C15" s="253" t="s">
        <v>173</v>
      </c>
      <c r="D15" s="253"/>
      <c r="E15" s="254" t="s">
        <v>173</v>
      </c>
      <c r="F15" s="253" t="s">
        <v>173</v>
      </c>
      <c r="G15" s="255"/>
      <c r="H15" s="256" t="s">
        <v>173</v>
      </c>
      <c r="I15" s="254" t="s">
        <v>173</v>
      </c>
      <c r="J15" s="253" t="s">
        <v>173</v>
      </c>
      <c r="K15" s="255"/>
      <c r="L15" s="256" t="s">
        <v>173</v>
      </c>
    </row>
    <row r="16" spans="1:12" s="54" customFormat="1" x14ac:dyDescent="0.2">
      <c r="A16" s="42" t="s">
        <v>14</v>
      </c>
      <c r="B16" s="43">
        <v>10</v>
      </c>
      <c r="C16" s="44">
        <f>(B16/B$59)*100</f>
        <v>0.48756704046806437</v>
      </c>
      <c r="D16" s="44"/>
      <c r="E16" s="45">
        <v>729252</v>
      </c>
      <c r="F16" s="44">
        <f>(E16/E$59)*100</f>
        <v>3.8541422177484757</v>
      </c>
      <c r="G16" s="236"/>
      <c r="H16" s="230">
        <v>1506.39</v>
      </c>
      <c r="I16" s="45">
        <v>120530</v>
      </c>
      <c r="J16" s="44">
        <f>(I16/I$59)*100</f>
        <v>0.50493199965597768</v>
      </c>
      <c r="K16" s="236"/>
      <c r="L16" s="230">
        <v>13718.21</v>
      </c>
    </row>
    <row r="17" spans="1:12" s="54" customFormat="1" ht="14.5" customHeight="1" x14ac:dyDescent="0.2">
      <c r="A17" s="42" t="s">
        <v>15</v>
      </c>
      <c r="B17" s="43">
        <v>220</v>
      </c>
      <c r="C17" s="44">
        <f>(B17/B$59)*100</f>
        <v>10.726474890297416</v>
      </c>
      <c r="D17" s="44"/>
      <c r="E17" s="45">
        <v>822637</v>
      </c>
      <c r="F17" s="44">
        <f>(E17/E$59)*100</f>
        <v>4.347687756196696</v>
      </c>
      <c r="G17" s="236"/>
      <c r="H17" s="230">
        <v>0</v>
      </c>
      <c r="I17" s="45">
        <v>2231120</v>
      </c>
      <c r="J17" s="44">
        <f>(I17/I$59)*100</f>
        <v>9.3467508759018081</v>
      </c>
      <c r="K17" s="236"/>
      <c r="L17" s="230">
        <v>11666.99</v>
      </c>
    </row>
    <row r="18" spans="1:12" s="54" customFormat="1" x14ac:dyDescent="0.2">
      <c r="A18" s="37"/>
      <c r="B18" s="43"/>
      <c r="C18" s="44"/>
      <c r="D18" s="44"/>
      <c r="E18" s="45"/>
      <c r="F18" s="47"/>
      <c r="G18" s="236"/>
      <c r="H18" s="231"/>
      <c r="I18" s="45"/>
      <c r="J18" s="47"/>
      <c r="K18" s="236"/>
      <c r="L18" s="231"/>
    </row>
    <row r="19" spans="1:12" s="54" customFormat="1" x14ac:dyDescent="0.2">
      <c r="A19" s="37" t="s">
        <v>2</v>
      </c>
      <c r="B19" s="38">
        <v>62</v>
      </c>
      <c r="C19" s="39">
        <f>(B19/B$59)*100</f>
        <v>3.0229156509019988</v>
      </c>
      <c r="D19" s="39"/>
      <c r="E19" s="48">
        <v>245675</v>
      </c>
      <c r="F19" s="39">
        <f>(E19/E$59)*100</f>
        <v>1.2984076688790114</v>
      </c>
      <c r="G19" s="236"/>
      <c r="H19" s="232">
        <v>0</v>
      </c>
      <c r="I19" s="48">
        <v>618747</v>
      </c>
      <c r="J19" s="39">
        <f>(I19/I$59)*100</f>
        <v>2.5920945821881456</v>
      </c>
      <c r="K19" s="236"/>
      <c r="L19" s="232">
        <v>11491.35</v>
      </c>
    </row>
    <row r="20" spans="1:12" s="54" customFormat="1" x14ac:dyDescent="0.2">
      <c r="A20" s="37"/>
      <c r="B20" s="49"/>
      <c r="C20" s="44"/>
      <c r="D20" s="44"/>
      <c r="E20" s="45"/>
      <c r="F20" s="47"/>
      <c r="G20" s="236"/>
      <c r="H20" s="231"/>
      <c r="I20" s="45"/>
      <c r="J20" s="47"/>
      <c r="K20" s="236"/>
      <c r="L20" s="231"/>
    </row>
    <row r="21" spans="1:12" s="54" customFormat="1" x14ac:dyDescent="0.2">
      <c r="A21" s="37" t="s">
        <v>3</v>
      </c>
      <c r="B21" s="38">
        <v>1063</v>
      </c>
      <c r="C21" s="39">
        <f>(B21/B$59)*100</f>
        <v>51.828376401755236</v>
      </c>
      <c r="D21" s="39"/>
      <c r="E21" s="48">
        <v>3264236</v>
      </c>
      <c r="F21" s="39">
        <f>(E21/E$59)*100</f>
        <v>17.251690466799424</v>
      </c>
      <c r="G21" s="236"/>
      <c r="H21" s="232">
        <v>0</v>
      </c>
      <c r="I21" s="48">
        <v>12097081</v>
      </c>
      <c r="J21" s="39">
        <f>(I21/I$59)*100</f>
        <v>50.677866915542467</v>
      </c>
      <c r="K21" s="236"/>
      <c r="L21" s="232">
        <v>12558.71</v>
      </c>
    </row>
    <row r="22" spans="1:12" s="54" customFormat="1" ht="14.5" customHeight="1" x14ac:dyDescent="0.2">
      <c r="A22" s="42" t="s">
        <v>16</v>
      </c>
      <c r="B22" s="240">
        <v>108</v>
      </c>
      <c r="C22" s="44">
        <f t="shared" ref="C22:C33" si="0">(B22/B$59)*100</f>
        <v>5.2657240370550955</v>
      </c>
      <c r="D22" s="180"/>
      <c r="E22" s="45">
        <v>393111</v>
      </c>
      <c r="F22" s="44">
        <f t="shared" ref="F22:F33" si="1">(E22/E$59)*100</f>
        <v>2.0776161071362451</v>
      </c>
      <c r="G22" s="236"/>
      <c r="H22" s="230">
        <v>789.06</v>
      </c>
      <c r="I22" s="45">
        <v>1144446</v>
      </c>
      <c r="J22" s="44">
        <f t="shared" ref="J22:J33" si="2">(I22/I$59)*100</f>
        <v>4.7943865201882101</v>
      </c>
      <c r="K22" s="236"/>
      <c r="L22" s="230">
        <v>11678.98</v>
      </c>
    </row>
    <row r="23" spans="1:12" s="54" customFormat="1" ht="14.5" customHeight="1" x14ac:dyDescent="0.2">
      <c r="A23" s="42" t="s">
        <v>17</v>
      </c>
      <c r="B23" s="240">
        <v>28</v>
      </c>
      <c r="C23" s="44">
        <f t="shared" si="0"/>
        <v>1.3651877133105803</v>
      </c>
      <c r="D23" s="180"/>
      <c r="E23" s="45">
        <v>265063</v>
      </c>
      <c r="F23" s="44">
        <f t="shared" si="1"/>
        <v>1.4008744558301716</v>
      </c>
      <c r="G23" s="236"/>
      <c r="H23" s="230">
        <v>1376.57</v>
      </c>
      <c r="I23" s="45">
        <v>280876</v>
      </c>
      <c r="J23" s="44">
        <f t="shared" si="2"/>
        <v>1.1766637379521478</v>
      </c>
      <c r="K23" s="236"/>
      <c r="L23" s="230">
        <v>10222.26</v>
      </c>
    </row>
    <row r="24" spans="1:12" s="54" customFormat="1" ht="14.5" customHeight="1" x14ac:dyDescent="0.2">
      <c r="A24" s="42" t="s">
        <v>18</v>
      </c>
      <c r="B24" s="252" t="s">
        <v>173</v>
      </c>
      <c r="C24" s="253" t="s">
        <v>173</v>
      </c>
      <c r="D24" s="253"/>
      <c r="E24" s="254" t="s">
        <v>173</v>
      </c>
      <c r="F24" s="253" t="s">
        <v>173</v>
      </c>
      <c r="G24" s="255"/>
      <c r="H24" s="256" t="s">
        <v>173</v>
      </c>
      <c r="I24" s="254" t="s">
        <v>173</v>
      </c>
      <c r="J24" s="253" t="s">
        <v>173</v>
      </c>
      <c r="K24" s="255"/>
      <c r="L24" s="256" t="s">
        <v>173</v>
      </c>
    </row>
    <row r="25" spans="1:12" s="54" customFormat="1" x14ac:dyDescent="0.2">
      <c r="A25" s="42" t="s">
        <v>113</v>
      </c>
      <c r="B25" s="238">
        <v>258</v>
      </c>
      <c r="C25" s="44">
        <f t="shared" si="0"/>
        <v>12.57922964407606</v>
      </c>
      <c r="D25" s="180"/>
      <c r="E25" s="45">
        <v>1285281</v>
      </c>
      <c r="F25" s="44">
        <f t="shared" si="1"/>
        <v>6.7927900969349126</v>
      </c>
      <c r="G25" s="236"/>
      <c r="H25" s="230">
        <v>0</v>
      </c>
      <c r="I25" s="45">
        <v>2804304</v>
      </c>
      <c r="J25" s="44">
        <f t="shared" si="2"/>
        <v>11.747970018777538</v>
      </c>
      <c r="K25" s="236"/>
      <c r="L25" s="230">
        <v>12041.88</v>
      </c>
    </row>
    <row r="26" spans="1:12" s="54" customFormat="1" x14ac:dyDescent="0.2">
      <c r="A26" s="42" t="s">
        <v>66</v>
      </c>
      <c r="B26" s="252" t="s">
        <v>173</v>
      </c>
      <c r="C26" s="253" t="s">
        <v>173</v>
      </c>
      <c r="D26" s="253"/>
      <c r="E26" s="254" t="s">
        <v>173</v>
      </c>
      <c r="F26" s="253" t="s">
        <v>173</v>
      </c>
      <c r="G26" s="255"/>
      <c r="H26" s="256" t="s">
        <v>173</v>
      </c>
      <c r="I26" s="254" t="s">
        <v>173</v>
      </c>
      <c r="J26" s="253" t="s">
        <v>173</v>
      </c>
      <c r="K26" s="255"/>
      <c r="L26" s="256" t="s">
        <v>173</v>
      </c>
    </row>
    <row r="27" spans="1:12" s="54" customFormat="1" x14ac:dyDescent="0.2">
      <c r="A27" s="42" t="s">
        <v>19</v>
      </c>
      <c r="B27" s="240">
        <v>21</v>
      </c>
      <c r="C27" s="44">
        <f t="shared" si="0"/>
        <v>1.0238907849829351</v>
      </c>
      <c r="D27" s="180"/>
      <c r="E27" s="45">
        <v>85504</v>
      </c>
      <c r="F27" s="44">
        <f t="shared" si="1"/>
        <v>0.45189396283639349</v>
      </c>
      <c r="G27" s="236"/>
      <c r="H27" s="230">
        <v>0</v>
      </c>
      <c r="I27" s="45">
        <v>212186</v>
      </c>
      <c r="J27" s="44">
        <f t="shared" si="2"/>
        <v>0.88890318824361803</v>
      </c>
      <c r="K27" s="236"/>
      <c r="L27" s="230">
        <v>8864.27</v>
      </c>
    </row>
    <row r="28" spans="1:12" s="54" customFormat="1" x14ac:dyDescent="0.2">
      <c r="A28" s="42" t="s">
        <v>20</v>
      </c>
      <c r="B28" s="238">
        <v>372</v>
      </c>
      <c r="C28" s="44">
        <f t="shared" si="0"/>
        <v>18.137493905411993</v>
      </c>
      <c r="D28" s="180"/>
      <c r="E28" s="45">
        <v>756681</v>
      </c>
      <c r="F28" s="44">
        <f t="shared" si="1"/>
        <v>3.9991061902718594</v>
      </c>
      <c r="G28" s="236"/>
      <c r="H28" s="230">
        <v>0</v>
      </c>
      <c r="I28" s="45">
        <v>4412308</v>
      </c>
      <c r="J28" s="44">
        <f t="shared" si="2"/>
        <v>18.484323417722287</v>
      </c>
      <c r="K28" s="236"/>
      <c r="L28" s="230">
        <v>12887.9</v>
      </c>
    </row>
    <row r="29" spans="1:12" s="54" customFormat="1" ht="15.75" customHeight="1" x14ac:dyDescent="0.2">
      <c r="A29" s="42" t="s">
        <v>21</v>
      </c>
      <c r="B29" s="240">
        <v>16</v>
      </c>
      <c r="C29" s="44">
        <f t="shared" si="0"/>
        <v>0.78010726474890291</v>
      </c>
      <c r="D29" s="180"/>
      <c r="E29" s="45">
        <v>53527</v>
      </c>
      <c r="F29" s="44">
        <f t="shared" si="1"/>
        <v>0.28289352718871208</v>
      </c>
      <c r="G29" s="236"/>
      <c r="H29" s="230">
        <v>0</v>
      </c>
      <c r="I29" s="45">
        <v>164351</v>
      </c>
      <c r="J29" s="44">
        <f t="shared" si="2"/>
        <v>0.68850974093967954</v>
      </c>
      <c r="K29" s="236"/>
      <c r="L29" s="230">
        <v>12662.79</v>
      </c>
    </row>
    <row r="30" spans="1:12" s="54" customFormat="1" x14ac:dyDescent="0.2">
      <c r="A30" s="42" t="s">
        <v>41</v>
      </c>
      <c r="B30" s="240">
        <v>27</v>
      </c>
      <c r="C30" s="44">
        <f t="shared" si="0"/>
        <v>1.3164310092637739</v>
      </c>
      <c r="D30" s="180"/>
      <c r="E30" s="45">
        <v>106411</v>
      </c>
      <c r="F30" s="44">
        <f t="shared" si="1"/>
        <v>0.56238875934907695</v>
      </c>
      <c r="G30" s="236"/>
      <c r="H30" s="230">
        <v>1373.47</v>
      </c>
      <c r="I30" s="45">
        <v>272199</v>
      </c>
      <c r="J30" s="44">
        <f t="shared" si="2"/>
        <v>1.1403134935232511</v>
      </c>
      <c r="K30" s="236"/>
      <c r="L30" s="230">
        <v>12368.55</v>
      </c>
    </row>
    <row r="31" spans="1:12" s="54" customFormat="1" x14ac:dyDescent="0.2">
      <c r="A31" s="42" t="s">
        <v>22</v>
      </c>
      <c r="B31" s="240">
        <v>13</v>
      </c>
      <c r="C31" s="44">
        <f t="shared" si="0"/>
        <v>0.63383715260848372</v>
      </c>
      <c r="D31" s="180"/>
      <c r="E31" s="45">
        <v>0</v>
      </c>
      <c r="F31" s="44">
        <f t="shared" si="1"/>
        <v>0</v>
      </c>
      <c r="G31" s="236"/>
      <c r="H31" s="230">
        <v>0</v>
      </c>
      <c r="I31" s="45">
        <v>123475</v>
      </c>
      <c r="J31" s="44">
        <f t="shared" si="2"/>
        <v>0.51726938237386411</v>
      </c>
      <c r="K31" s="236"/>
      <c r="L31" s="230">
        <v>12322.5</v>
      </c>
    </row>
    <row r="32" spans="1:12" s="54" customFormat="1" ht="14.5" customHeight="1" x14ac:dyDescent="0.2">
      <c r="A32" s="42" t="s">
        <v>23</v>
      </c>
      <c r="B32" s="240">
        <v>52</v>
      </c>
      <c r="C32" s="44">
        <f t="shared" si="0"/>
        <v>2.5353486104339349</v>
      </c>
      <c r="D32" s="180"/>
      <c r="E32" s="45">
        <v>130535</v>
      </c>
      <c r="F32" s="44">
        <f t="shared" si="1"/>
        <v>0.68988560112800146</v>
      </c>
      <c r="G32" s="236"/>
      <c r="H32" s="230">
        <v>0</v>
      </c>
      <c r="I32" s="45">
        <v>514225</v>
      </c>
      <c r="J32" s="44">
        <f t="shared" si="2"/>
        <v>2.1542243219372361</v>
      </c>
      <c r="K32" s="236"/>
      <c r="L32" s="230">
        <v>11162.64</v>
      </c>
    </row>
    <row r="33" spans="1:12" s="54" customFormat="1" x14ac:dyDescent="0.2">
      <c r="A33" s="42" t="s">
        <v>24</v>
      </c>
      <c r="B33" s="240">
        <v>147</v>
      </c>
      <c r="C33" s="44">
        <f t="shared" si="0"/>
        <v>7.1672354948805461</v>
      </c>
      <c r="D33" s="180"/>
      <c r="E33" s="45">
        <v>95848</v>
      </c>
      <c r="F33" s="44">
        <f t="shared" si="1"/>
        <v>0.5065626467760882</v>
      </c>
      <c r="G33" s="236"/>
      <c r="H33" s="230">
        <v>0</v>
      </c>
      <c r="I33" s="45">
        <v>1934377</v>
      </c>
      <c r="J33" s="44">
        <f t="shared" si="2"/>
        <v>8.1036160847799792</v>
      </c>
      <c r="K33" s="236"/>
      <c r="L33" s="230">
        <v>13718.21</v>
      </c>
    </row>
    <row r="34" spans="1:12" s="54" customFormat="1" x14ac:dyDescent="0.2">
      <c r="A34" s="42" t="s">
        <v>42</v>
      </c>
      <c r="B34" s="252" t="s">
        <v>173</v>
      </c>
      <c r="C34" s="253" t="s">
        <v>173</v>
      </c>
      <c r="D34" s="253"/>
      <c r="E34" s="254" t="s">
        <v>173</v>
      </c>
      <c r="F34" s="253" t="s">
        <v>173</v>
      </c>
      <c r="G34" s="255"/>
      <c r="H34" s="256" t="s">
        <v>173</v>
      </c>
      <c r="I34" s="254" t="s">
        <v>173</v>
      </c>
      <c r="J34" s="253" t="s">
        <v>173</v>
      </c>
      <c r="K34" s="255"/>
      <c r="L34" s="256" t="s">
        <v>173</v>
      </c>
    </row>
    <row r="35" spans="1:12" s="54" customFormat="1" x14ac:dyDescent="0.2">
      <c r="A35" s="42" t="s">
        <v>43</v>
      </c>
      <c r="B35" s="252" t="s">
        <v>173</v>
      </c>
      <c r="C35" s="253" t="s">
        <v>173</v>
      </c>
      <c r="D35" s="253"/>
      <c r="E35" s="254" t="s">
        <v>173</v>
      </c>
      <c r="F35" s="253" t="s">
        <v>173</v>
      </c>
      <c r="G35" s="255"/>
      <c r="H35" s="256" t="s">
        <v>173</v>
      </c>
      <c r="I35" s="254" t="s">
        <v>173</v>
      </c>
      <c r="J35" s="253" t="s">
        <v>173</v>
      </c>
      <c r="K35" s="255"/>
      <c r="L35" s="256" t="s">
        <v>173</v>
      </c>
    </row>
    <row r="36" spans="1:12" s="54" customFormat="1" x14ac:dyDescent="0.2">
      <c r="A36" s="37"/>
      <c r="B36" s="43"/>
      <c r="C36" s="44"/>
      <c r="D36" s="44"/>
      <c r="E36" s="45"/>
      <c r="F36" s="47"/>
      <c r="G36" s="236"/>
      <c r="H36" s="231"/>
      <c r="I36" s="45"/>
      <c r="J36" s="47"/>
      <c r="K36" s="236"/>
      <c r="L36" s="231"/>
    </row>
    <row r="37" spans="1:12" s="54" customFormat="1" x14ac:dyDescent="0.2">
      <c r="A37" s="37" t="s">
        <v>4</v>
      </c>
      <c r="B37" s="38">
        <f>SUM(B38:B41)</f>
        <v>77</v>
      </c>
      <c r="C37" s="39">
        <f>(B37/B$59)*100</f>
        <v>3.7542662116040959</v>
      </c>
      <c r="D37" s="39"/>
      <c r="E37" s="48">
        <v>1012644</v>
      </c>
      <c r="F37" s="39">
        <f>(E37/E$59)*100</f>
        <v>5.351886579604427</v>
      </c>
      <c r="G37" s="236"/>
      <c r="H37" s="232">
        <v>0</v>
      </c>
      <c r="I37" s="48">
        <v>866788</v>
      </c>
      <c r="J37" s="39">
        <f>(I37/I$59)*100</f>
        <v>3.6312038340480011</v>
      </c>
      <c r="K37" s="236"/>
      <c r="L37" s="232">
        <v>12744.69</v>
      </c>
    </row>
    <row r="38" spans="1:12" s="54" customFormat="1" x14ac:dyDescent="0.2">
      <c r="A38" s="42" t="s">
        <v>25</v>
      </c>
      <c r="B38" s="49">
        <v>10</v>
      </c>
      <c r="C38" s="44">
        <f>(B38/B$59)*100</f>
        <v>0.48756704046806437</v>
      </c>
      <c r="D38" s="44"/>
      <c r="E38" s="45">
        <v>576042</v>
      </c>
      <c r="F38" s="44">
        <f>(E38/E$59)*100</f>
        <v>3.0444178300453992</v>
      </c>
      <c r="G38" s="236"/>
      <c r="H38" s="230">
        <v>1708.84</v>
      </c>
      <c r="I38" s="45">
        <v>141905</v>
      </c>
      <c r="J38" s="44">
        <f>(I38/I$59)*100</f>
        <v>0.59447751938257287</v>
      </c>
      <c r="K38" s="236"/>
      <c r="L38" s="230">
        <v>14916.94</v>
      </c>
    </row>
    <row r="39" spans="1:12" s="54" customFormat="1" x14ac:dyDescent="0.2">
      <c r="A39" s="42" t="s">
        <v>26</v>
      </c>
      <c r="B39" s="49">
        <v>29</v>
      </c>
      <c r="C39" s="44">
        <f>(B39/B$59)*100</f>
        <v>1.4139444173573867</v>
      </c>
      <c r="D39" s="44"/>
      <c r="E39" s="45">
        <v>132506</v>
      </c>
      <c r="F39" s="44">
        <f>(E39/E$59)*100</f>
        <v>0.70030245882764741</v>
      </c>
      <c r="G39" s="236"/>
      <c r="H39" s="230">
        <v>0</v>
      </c>
      <c r="I39" s="45">
        <v>331603</v>
      </c>
      <c r="J39" s="44">
        <f>(I39/I$59)*100</f>
        <v>1.3891725369776915</v>
      </c>
      <c r="K39" s="236"/>
      <c r="L39" s="230">
        <v>11085.63</v>
      </c>
    </row>
    <row r="40" spans="1:12" s="54" customFormat="1" x14ac:dyDescent="0.2">
      <c r="A40" s="42" t="s">
        <v>27</v>
      </c>
      <c r="B40" s="49">
        <v>15</v>
      </c>
      <c r="C40" s="44">
        <f>(B40/B$59)*100</f>
        <v>0.73135056070209647</v>
      </c>
      <c r="D40" s="44"/>
      <c r="E40" s="45">
        <v>221400</v>
      </c>
      <c r="F40" s="44">
        <f>(E40/E$59)*100</f>
        <v>1.1701127826999618</v>
      </c>
      <c r="G40" s="236"/>
      <c r="H40" s="230">
        <v>2243.98</v>
      </c>
      <c r="I40" s="45">
        <v>182797</v>
      </c>
      <c r="J40" s="44">
        <f>(I40/I$59)*100</f>
        <v>0.76578490617368078</v>
      </c>
      <c r="K40" s="236"/>
      <c r="L40" s="230">
        <v>12768.68</v>
      </c>
    </row>
    <row r="41" spans="1:12" s="54" customFormat="1" ht="14.5" customHeight="1" x14ac:dyDescent="0.2">
      <c r="A41" s="42" t="s">
        <v>28</v>
      </c>
      <c r="B41" s="49">
        <v>23</v>
      </c>
      <c r="C41" s="44">
        <f>(B41/B$59)*100</f>
        <v>1.1214041930765479</v>
      </c>
      <c r="D41" s="44"/>
      <c r="E41" s="45">
        <v>82697</v>
      </c>
      <c r="F41" s="44">
        <f>(E41/E$59)*100</f>
        <v>0.43705879309367091</v>
      </c>
      <c r="G41" s="236"/>
      <c r="H41" s="230">
        <v>0</v>
      </c>
      <c r="I41" s="45">
        <v>210483</v>
      </c>
      <c r="J41" s="44">
        <f>(I41/I$59)*100</f>
        <v>0.8817688715140557</v>
      </c>
      <c r="K41" s="236"/>
      <c r="L41" s="230">
        <v>7995.18</v>
      </c>
    </row>
    <row r="42" spans="1:12" s="54" customFormat="1" x14ac:dyDescent="0.2">
      <c r="A42" s="37"/>
      <c r="B42" s="49"/>
      <c r="C42" s="44"/>
      <c r="D42" s="44"/>
      <c r="E42" s="45"/>
      <c r="F42" s="47"/>
      <c r="G42" s="236"/>
      <c r="H42" s="231"/>
      <c r="I42" s="45"/>
      <c r="J42" s="47"/>
      <c r="K42" s="236"/>
      <c r="L42" s="231"/>
    </row>
    <row r="43" spans="1:12" s="54" customFormat="1" x14ac:dyDescent="0.2">
      <c r="A43" s="37" t="s">
        <v>5</v>
      </c>
      <c r="B43" s="38">
        <f>SUM(B44:B46)</f>
        <v>467</v>
      </c>
      <c r="C43" s="39">
        <f>(B43/B$59)*100</f>
        <v>22.769380789858605</v>
      </c>
      <c r="D43" s="39"/>
      <c r="E43" s="48">
        <v>10397593</v>
      </c>
      <c r="F43" s="39">
        <f>(E43/E$59)*100</f>
        <v>54.951926280992069</v>
      </c>
      <c r="G43" s="236"/>
      <c r="H43" s="232">
        <v>0</v>
      </c>
      <c r="I43" s="48">
        <v>6137631</v>
      </c>
      <c r="J43" s="39">
        <f>(I43/I$59)*100</f>
        <v>25.712157089359643</v>
      </c>
      <c r="K43" s="236"/>
      <c r="L43" s="232">
        <v>13398.21</v>
      </c>
    </row>
    <row r="44" spans="1:12" s="54" customFormat="1" x14ac:dyDescent="0.2">
      <c r="A44" s="42" t="s">
        <v>29</v>
      </c>
      <c r="B44" s="43">
        <v>76</v>
      </c>
      <c r="C44" s="44">
        <f>(B44/B$59)*100</f>
        <v>3.7055095075572893</v>
      </c>
      <c r="D44" s="44"/>
      <c r="E44" s="45">
        <v>628055</v>
      </c>
      <c r="F44" s="44">
        <f>(E44/E$59)*100</f>
        <v>3.3193097729838508</v>
      </c>
      <c r="G44" s="236"/>
      <c r="H44" s="230">
        <v>0</v>
      </c>
      <c r="I44" s="45">
        <v>999190</v>
      </c>
      <c r="J44" s="44">
        <f>(I44/I$59)*100</f>
        <v>4.1858707768709555</v>
      </c>
      <c r="K44" s="236"/>
      <c r="L44" s="230">
        <v>12930.69</v>
      </c>
    </row>
    <row r="45" spans="1:12" s="54" customFormat="1" x14ac:dyDescent="0.2">
      <c r="A45" s="42" t="s">
        <v>30</v>
      </c>
      <c r="B45" s="43">
        <v>61</v>
      </c>
      <c r="C45" s="44">
        <f>(B45/B$59)*100</f>
        <v>2.9741589468551926</v>
      </c>
      <c r="D45" s="44"/>
      <c r="E45" s="45">
        <v>1265660</v>
      </c>
      <c r="F45" s="44">
        <f>(E45/E$59)*100</f>
        <v>6.6890918904789238</v>
      </c>
      <c r="G45" s="236"/>
      <c r="H45" s="230">
        <v>0</v>
      </c>
      <c r="I45" s="45">
        <v>748308</v>
      </c>
      <c r="J45" s="44">
        <f>(I45/I$59)*100</f>
        <v>3.1348598257576148</v>
      </c>
      <c r="K45" s="236"/>
      <c r="L45" s="230">
        <v>12794.73</v>
      </c>
    </row>
    <row r="46" spans="1:12" s="54" customFormat="1" x14ac:dyDescent="0.2">
      <c r="A46" s="42" t="s">
        <v>31</v>
      </c>
      <c r="B46" s="43">
        <v>330</v>
      </c>
      <c r="C46" s="44">
        <f>(B46/B$59)*100</f>
        <v>16.089712335446123</v>
      </c>
      <c r="D46" s="44"/>
      <c r="E46" s="45">
        <v>8503878</v>
      </c>
      <c r="F46" s="44">
        <f>(E46/E$59)*100</f>
        <v>44.943524617529299</v>
      </c>
      <c r="G46" s="236"/>
      <c r="H46" s="230">
        <v>0</v>
      </c>
      <c r="I46" s="45">
        <v>4390133</v>
      </c>
      <c r="J46" s="44">
        <f>(I46/I$59)*100</f>
        <v>18.391426486731071</v>
      </c>
      <c r="K46" s="236"/>
      <c r="L46" s="230">
        <v>13726.88</v>
      </c>
    </row>
    <row r="47" spans="1:12" s="54" customFormat="1" x14ac:dyDescent="0.2">
      <c r="A47" s="37"/>
      <c r="B47" s="43"/>
      <c r="C47" s="44"/>
      <c r="D47" s="44"/>
      <c r="E47" s="45"/>
      <c r="F47" s="47"/>
      <c r="G47" s="236"/>
      <c r="H47" s="231"/>
      <c r="I47" s="45"/>
      <c r="J47" s="47"/>
      <c r="K47" s="236"/>
      <c r="L47" s="231"/>
    </row>
    <row r="48" spans="1:12" s="54" customFormat="1" x14ac:dyDescent="0.2">
      <c r="A48" s="37" t="s">
        <v>6</v>
      </c>
      <c r="B48" s="38">
        <v>53</v>
      </c>
      <c r="C48" s="39">
        <f>(B48/B$59)*100</f>
        <v>2.5841053144807411</v>
      </c>
      <c r="D48" s="39"/>
      <c r="E48" s="48">
        <v>1674584</v>
      </c>
      <c r="F48" s="39">
        <f>(E48/E$59)*100</f>
        <v>8.8502806870136972</v>
      </c>
      <c r="G48" s="236"/>
      <c r="H48" s="232">
        <v>0</v>
      </c>
      <c r="I48" s="48">
        <v>649580</v>
      </c>
      <c r="J48" s="39">
        <f>(I48/I$59)*100</f>
        <v>2.7212621615907238</v>
      </c>
      <c r="K48" s="236"/>
      <c r="L48" s="232">
        <v>12117.64</v>
      </c>
    </row>
    <row r="49" spans="1:12" s="54" customFormat="1" x14ac:dyDescent="0.2">
      <c r="A49" s="42" t="s">
        <v>32</v>
      </c>
      <c r="B49" s="49">
        <v>19</v>
      </c>
      <c r="C49" s="44">
        <f>(B49/B$59)*100</f>
        <v>0.92637737688932231</v>
      </c>
      <c r="D49" s="44"/>
      <c r="E49" s="45">
        <v>692085</v>
      </c>
      <c r="F49" s="44">
        <f>(E49/E$59)*100</f>
        <v>3.6577123090104022</v>
      </c>
      <c r="G49" s="236"/>
      <c r="H49" s="230">
        <v>0</v>
      </c>
      <c r="I49" s="45">
        <v>203285</v>
      </c>
      <c r="J49" s="44">
        <f>(I49/I$59)*100</f>
        <v>0.85161454866062736</v>
      </c>
      <c r="K49" s="236"/>
      <c r="L49" s="230">
        <v>11581.9</v>
      </c>
    </row>
    <row r="50" spans="1:12" s="54" customFormat="1" x14ac:dyDescent="0.2">
      <c r="A50" s="42" t="s">
        <v>33</v>
      </c>
      <c r="B50" s="252" t="s">
        <v>173</v>
      </c>
      <c r="C50" s="253" t="s">
        <v>173</v>
      </c>
      <c r="D50" s="253"/>
      <c r="E50" s="254" t="s">
        <v>173</v>
      </c>
      <c r="F50" s="253" t="s">
        <v>173</v>
      </c>
      <c r="G50" s="255"/>
      <c r="H50" s="256" t="s">
        <v>173</v>
      </c>
      <c r="I50" s="254" t="s">
        <v>173</v>
      </c>
      <c r="J50" s="253" t="s">
        <v>173</v>
      </c>
      <c r="K50" s="255"/>
      <c r="L50" s="256" t="s">
        <v>173</v>
      </c>
    </row>
    <row r="51" spans="1:12" s="54" customFormat="1" x14ac:dyDescent="0.2">
      <c r="A51" s="42" t="s">
        <v>34</v>
      </c>
      <c r="B51" s="252" t="s">
        <v>173</v>
      </c>
      <c r="C51" s="253" t="s">
        <v>173</v>
      </c>
      <c r="D51" s="253"/>
      <c r="E51" s="254" t="s">
        <v>173</v>
      </c>
      <c r="F51" s="253" t="s">
        <v>173</v>
      </c>
      <c r="G51" s="255"/>
      <c r="H51" s="256" t="s">
        <v>173</v>
      </c>
      <c r="I51" s="254" t="s">
        <v>173</v>
      </c>
      <c r="J51" s="253" t="s">
        <v>173</v>
      </c>
      <c r="K51" s="255"/>
      <c r="L51" s="256" t="s">
        <v>173</v>
      </c>
    </row>
    <row r="52" spans="1:12" s="54" customFormat="1" x14ac:dyDescent="0.2">
      <c r="A52" s="42" t="s">
        <v>35</v>
      </c>
      <c r="B52" s="49">
        <v>27</v>
      </c>
      <c r="C52" s="44">
        <f>(B52/B$59)*100</f>
        <v>1.3164310092637739</v>
      </c>
      <c r="D52" s="44"/>
      <c r="E52" s="45">
        <v>971616</v>
      </c>
      <c r="F52" s="44">
        <f>(E52/E$59)*100</f>
        <v>5.1350510455095124</v>
      </c>
      <c r="G52" s="236"/>
      <c r="H52" s="249">
        <v>0</v>
      </c>
      <c r="I52" s="250">
        <v>354643</v>
      </c>
      <c r="J52" s="251">
        <f>(I52/I$59)*100</f>
        <v>1.4856931813987795</v>
      </c>
      <c r="K52" s="66"/>
      <c r="L52" s="249">
        <v>12480.25</v>
      </c>
    </row>
    <row r="53" spans="1:12" s="54" customFormat="1" x14ac:dyDescent="0.2">
      <c r="A53" s="37"/>
      <c r="B53" s="49"/>
      <c r="C53" s="44"/>
      <c r="D53" s="44"/>
      <c r="E53" s="45"/>
      <c r="F53" s="47"/>
      <c r="G53" s="236"/>
      <c r="H53" s="231"/>
      <c r="I53" s="45"/>
      <c r="J53" s="47"/>
      <c r="K53" s="236"/>
      <c r="L53" s="231"/>
    </row>
    <row r="54" spans="1:12" s="54" customFormat="1" x14ac:dyDescent="0.2">
      <c r="A54" s="37" t="s">
        <v>7</v>
      </c>
      <c r="B54" s="38">
        <v>82</v>
      </c>
      <c r="C54" s="39">
        <f>(B54/B$59)*100</f>
        <v>3.9980497318381278</v>
      </c>
      <c r="D54" s="39"/>
      <c r="E54" s="48">
        <v>197476</v>
      </c>
      <c r="F54" s="39">
        <f>(E54/E$59)*100</f>
        <v>1.0436729533715341</v>
      </c>
      <c r="G54" s="236"/>
      <c r="H54" s="232">
        <v>0</v>
      </c>
      <c r="I54" s="48">
        <v>951761</v>
      </c>
      <c r="J54" s="39">
        <f>(I54/I$59)*100</f>
        <v>3.9871781707838125</v>
      </c>
      <c r="K54" s="236"/>
      <c r="L54" s="232">
        <v>12915.22</v>
      </c>
    </row>
    <row r="55" spans="1:12" s="54" customFormat="1" x14ac:dyDescent="0.2">
      <c r="A55" s="42" t="s">
        <v>36</v>
      </c>
      <c r="B55" s="252" t="s">
        <v>173</v>
      </c>
      <c r="C55" s="253" t="s">
        <v>173</v>
      </c>
      <c r="D55" s="253"/>
      <c r="E55" s="254" t="s">
        <v>173</v>
      </c>
      <c r="F55" s="253" t="s">
        <v>173</v>
      </c>
      <c r="G55" s="255"/>
      <c r="H55" s="256" t="s">
        <v>173</v>
      </c>
      <c r="I55" s="254" t="s">
        <v>173</v>
      </c>
      <c r="J55" s="253" t="s">
        <v>173</v>
      </c>
      <c r="K55" s="255"/>
      <c r="L55" s="256" t="s">
        <v>173</v>
      </c>
    </row>
    <row r="56" spans="1:12" s="54" customFormat="1" x14ac:dyDescent="0.2">
      <c r="A56" s="42" t="s">
        <v>37</v>
      </c>
      <c r="B56" s="252" t="s">
        <v>173</v>
      </c>
      <c r="C56" s="253" t="s">
        <v>173</v>
      </c>
      <c r="D56" s="253"/>
      <c r="E56" s="254" t="s">
        <v>173</v>
      </c>
      <c r="F56" s="253" t="s">
        <v>173</v>
      </c>
      <c r="G56" s="255"/>
      <c r="H56" s="256" t="s">
        <v>173</v>
      </c>
      <c r="I56" s="254" t="s">
        <v>173</v>
      </c>
      <c r="J56" s="253" t="s">
        <v>173</v>
      </c>
      <c r="K56" s="255"/>
      <c r="L56" s="256" t="s">
        <v>173</v>
      </c>
    </row>
    <row r="57" spans="1:12" s="54" customFormat="1" x14ac:dyDescent="0.2">
      <c r="A57" s="42" t="s">
        <v>67</v>
      </c>
      <c r="B57" s="43">
        <v>71</v>
      </c>
      <c r="C57" s="44">
        <f>(B57/B$59)*100</f>
        <v>3.4617259873232569</v>
      </c>
      <c r="D57" s="44"/>
      <c r="E57" s="45">
        <v>168543</v>
      </c>
      <c r="F57" s="44">
        <f>(E57/E$59)*100</f>
        <v>0.89076024722041391</v>
      </c>
      <c r="G57" s="236"/>
      <c r="H57" s="230">
        <v>0</v>
      </c>
      <c r="I57" s="45">
        <v>850441</v>
      </c>
      <c r="J57" s="44">
        <f>(I57/I$59)*100</f>
        <v>3.5627219341195491</v>
      </c>
      <c r="K57" s="236"/>
      <c r="L57" s="230">
        <v>13131.1</v>
      </c>
    </row>
    <row r="58" spans="1:12" s="54" customFormat="1" x14ac:dyDescent="0.2">
      <c r="A58" s="37"/>
      <c r="B58" s="43"/>
      <c r="C58" s="56"/>
      <c r="D58" s="56"/>
      <c r="E58" s="57"/>
      <c r="F58" s="56"/>
      <c r="G58" s="236"/>
      <c r="H58" s="46"/>
      <c r="I58" s="57"/>
      <c r="J58" s="56"/>
      <c r="K58" s="236"/>
      <c r="L58" s="46"/>
    </row>
    <row r="59" spans="1:12" s="54" customFormat="1" x14ac:dyDescent="0.2">
      <c r="A59" s="58" t="s">
        <v>0</v>
      </c>
      <c r="B59" s="59">
        <f>B13+B19+B21+B37+B43+B48+B54</f>
        <v>2051</v>
      </c>
      <c r="C59" s="60">
        <f>C13+C19+C21+C37+C43+C48+C54</f>
        <v>99.999999999999972</v>
      </c>
      <c r="D59" s="60" t="s">
        <v>11</v>
      </c>
      <c r="E59" s="61">
        <f>E13+E19+E21+E37+E43+E48+E54</f>
        <v>18921253</v>
      </c>
      <c r="F59" s="60">
        <f>F13+F19+F21+F37+F43+F48+F54</f>
        <v>100</v>
      </c>
      <c r="G59" s="237" t="s">
        <v>11</v>
      </c>
      <c r="H59" s="233">
        <v>0</v>
      </c>
      <c r="I59" s="61">
        <f>I13+I19+I21+I37+I43+I48+I54</f>
        <v>23870541</v>
      </c>
      <c r="J59" s="60">
        <f>J13+J19+J21+J37+J43+J48+J54</f>
        <v>99.999999999999986</v>
      </c>
      <c r="K59" s="237" t="s">
        <v>11</v>
      </c>
      <c r="L59" s="233">
        <v>12661.69</v>
      </c>
    </row>
    <row r="60" spans="1:12" x14ac:dyDescent="0.2">
      <c r="I60" s="19"/>
      <c r="J60" s="19"/>
      <c r="K60" s="19"/>
      <c r="L60" s="19"/>
    </row>
    <row r="61" spans="1:12" x14ac:dyDescent="0.2">
      <c r="A61" s="78" t="s">
        <v>180</v>
      </c>
    </row>
    <row r="62" spans="1:12" x14ac:dyDescent="0.2">
      <c r="F62" s="64"/>
    </row>
  </sheetData>
  <mergeCells count="10">
    <mergeCell ref="I9:L9"/>
    <mergeCell ref="H9:H11"/>
    <mergeCell ref="L10:L11"/>
    <mergeCell ref="I10:I11"/>
    <mergeCell ref="A1:L1"/>
    <mergeCell ref="A2:L2"/>
    <mergeCell ref="A4:L4"/>
    <mergeCell ref="A7:L7"/>
    <mergeCell ref="A6:L6"/>
    <mergeCell ref="A5:L5"/>
  </mergeCells>
  <pageMargins left="0.7" right="0.7" top="0.75" bottom="0.75" header="0.3" footer="0.3"/>
  <pageSetup scale="74"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pageSetUpPr fitToPage="1"/>
  </sheetPr>
  <dimension ref="A1:H35"/>
  <sheetViews>
    <sheetView showGridLines="0" workbookViewId="0">
      <selection sqref="A1:H1"/>
    </sheetView>
  </sheetViews>
  <sheetFormatPr baseColWidth="10" defaultColWidth="9.1640625" defaultRowHeight="15" x14ac:dyDescent="0.2"/>
  <cols>
    <col min="1" max="1" width="28.6640625" style="53" customWidth="1"/>
    <col min="2" max="3" width="11.83203125" style="228" customWidth="1"/>
    <col min="4" max="4" width="2.5" style="228" customWidth="1"/>
    <col min="5" max="5" width="14.6640625" style="228" customWidth="1"/>
    <col min="6" max="6" width="11.83203125" style="228" customWidth="1"/>
    <col min="7" max="7" width="2.83203125" style="53" customWidth="1"/>
    <col min="8" max="8" width="14.6640625" style="53" customWidth="1"/>
    <col min="9" max="16384" width="9.1640625" style="53"/>
  </cols>
  <sheetData>
    <row r="1" spans="1:8" ht="18" x14ac:dyDescent="0.2">
      <c r="A1" s="289" t="s">
        <v>8</v>
      </c>
      <c r="B1" s="289"/>
      <c r="C1" s="289"/>
      <c r="D1" s="289"/>
      <c r="E1" s="289"/>
      <c r="F1" s="289"/>
      <c r="G1" s="289"/>
      <c r="H1" s="289"/>
    </row>
    <row r="2" spans="1:8" ht="18" x14ac:dyDescent="0.2">
      <c r="A2" s="289" t="s">
        <v>161</v>
      </c>
      <c r="B2" s="289"/>
      <c r="C2" s="289"/>
      <c r="D2" s="289"/>
      <c r="E2" s="289"/>
      <c r="F2" s="289"/>
      <c r="G2" s="289"/>
      <c r="H2" s="289"/>
    </row>
    <row r="3" spans="1:8" x14ac:dyDescent="0.2">
      <c r="A3" s="108"/>
      <c r="B3" s="108"/>
      <c r="C3" s="108"/>
      <c r="D3" s="108"/>
      <c r="E3" s="108"/>
      <c r="F3" s="108"/>
      <c r="G3" s="108"/>
      <c r="H3" s="108"/>
    </row>
    <row r="4" spans="1:8" ht="18" x14ac:dyDescent="0.2">
      <c r="A4" s="289" t="s">
        <v>39</v>
      </c>
      <c r="B4" s="289"/>
      <c r="C4" s="289"/>
      <c r="D4" s="289"/>
      <c r="E4" s="289"/>
      <c r="F4" s="289"/>
      <c r="G4" s="289"/>
      <c r="H4" s="289"/>
    </row>
    <row r="5" spans="1:8" ht="18" customHeight="1" x14ac:dyDescent="0.2">
      <c r="A5" s="289" t="s">
        <v>101</v>
      </c>
      <c r="B5" s="289"/>
      <c r="C5" s="289"/>
      <c r="D5" s="289"/>
      <c r="E5" s="289"/>
      <c r="F5" s="289"/>
      <c r="G5" s="289"/>
      <c r="H5" s="289"/>
    </row>
    <row r="6" spans="1:8" ht="16" x14ac:dyDescent="0.2">
      <c r="A6" s="290"/>
      <c r="B6" s="290"/>
      <c r="C6" s="290"/>
      <c r="D6" s="290"/>
      <c r="E6" s="290"/>
      <c r="F6" s="290"/>
      <c r="G6" s="290"/>
      <c r="H6" s="290"/>
    </row>
    <row r="7" spans="1:8" ht="30.75" customHeight="1" x14ac:dyDescent="0.2">
      <c r="A7" s="13"/>
      <c r="B7" s="18"/>
      <c r="C7" s="203" t="s">
        <v>40</v>
      </c>
      <c r="D7" s="204"/>
      <c r="E7" s="201" t="s">
        <v>10</v>
      </c>
      <c r="F7" s="203" t="s">
        <v>40</v>
      </c>
      <c r="G7" s="14"/>
      <c r="H7" s="291" t="s">
        <v>111</v>
      </c>
    </row>
    <row r="8" spans="1:8" ht="15" customHeight="1" x14ac:dyDescent="0.2">
      <c r="A8" s="74" t="s">
        <v>163</v>
      </c>
      <c r="B8" s="6" t="s">
        <v>61</v>
      </c>
      <c r="C8" s="7" t="s">
        <v>9</v>
      </c>
      <c r="D8" s="76"/>
      <c r="E8" s="202" t="s">
        <v>65</v>
      </c>
      <c r="F8" s="7" t="s">
        <v>9</v>
      </c>
      <c r="G8" s="75"/>
      <c r="H8" s="292"/>
    </row>
    <row r="9" spans="1:8" ht="12.75" customHeight="1" x14ac:dyDescent="0.2">
      <c r="A9" s="89"/>
      <c r="B9" s="29"/>
      <c r="C9" s="30"/>
      <c r="D9" s="31"/>
      <c r="E9" s="221"/>
      <c r="F9" s="30"/>
      <c r="G9" s="51"/>
      <c r="H9" s="79"/>
    </row>
    <row r="10" spans="1:8" ht="19.5" customHeight="1" x14ac:dyDescent="0.2">
      <c r="A10" s="28" t="s">
        <v>164</v>
      </c>
      <c r="B10" s="29">
        <v>215</v>
      </c>
      <c r="C10" s="30">
        <f t="shared" ref="C10:C29" si="0">(B10/$B$31)*100</f>
        <v>2.3939427680659171</v>
      </c>
      <c r="D10" s="31" t="s">
        <v>11</v>
      </c>
      <c r="E10" s="221">
        <v>994729</v>
      </c>
      <c r="F10" s="30">
        <f>(E10/$E$31)*100</f>
        <v>0.1108961142133309</v>
      </c>
      <c r="G10" s="51" t="s">
        <v>11</v>
      </c>
      <c r="H10" s="159">
        <v>4385.6400000000003</v>
      </c>
    </row>
    <row r="11" spans="1:8" ht="19.5" customHeight="1" x14ac:dyDescent="0.2">
      <c r="A11" s="28" t="s">
        <v>44</v>
      </c>
      <c r="B11" s="29">
        <v>354</v>
      </c>
      <c r="C11" s="30">
        <f t="shared" si="0"/>
        <v>3.9416546041643472</v>
      </c>
      <c r="D11" s="31"/>
      <c r="E11" s="50">
        <v>574791</v>
      </c>
      <c r="F11" s="30">
        <f>(E11/$E$31)*100</f>
        <v>6.407985329149414E-2</v>
      </c>
      <c r="G11" s="51"/>
      <c r="H11" s="90">
        <v>0</v>
      </c>
    </row>
    <row r="12" spans="1:8" ht="19.5" customHeight="1" x14ac:dyDescent="0.2">
      <c r="A12" s="28" t="s">
        <v>45</v>
      </c>
      <c r="B12" s="29">
        <v>345</v>
      </c>
      <c r="C12" s="30">
        <f t="shared" si="0"/>
        <v>3.8414430464313551</v>
      </c>
      <c r="D12" s="31"/>
      <c r="E12" s="50">
        <v>1314279</v>
      </c>
      <c r="F12" s="30">
        <f>(E12/$E$31)*100</f>
        <v>0.14652074493875447</v>
      </c>
      <c r="G12" s="51"/>
      <c r="H12" s="90">
        <v>628</v>
      </c>
    </row>
    <row r="13" spans="1:8" ht="19.5" customHeight="1" x14ac:dyDescent="0.2">
      <c r="A13" s="28" t="s">
        <v>46</v>
      </c>
      <c r="B13" s="29">
        <v>712</v>
      </c>
      <c r="C13" s="30">
        <f t="shared" si="0"/>
        <v>7.9278476784322454</v>
      </c>
      <c r="D13" s="31"/>
      <c r="E13" s="50">
        <v>3945246</v>
      </c>
      <c r="F13" s="30">
        <f t="shared" ref="F13:F29" si="1">(E13/$E$31)*100</f>
        <v>0.43983079915804896</v>
      </c>
      <c r="G13" s="51"/>
      <c r="H13" s="90">
        <v>941.48</v>
      </c>
    </row>
    <row r="14" spans="1:8" ht="19.5" customHeight="1" x14ac:dyDescent="0.2">
      <c r="A14" s="28" t="s">
        <v>47</v>
      </c>
      <c r="B14" s="29">
        <v>604</v>
      </c>
      <c r="C14" s="30">
        <f t="shared" si="0"/>
        <v>6.7253089856363442</v>
      </c>
      <c r="D14" s="31"/>
      <c r="E14" s="50">
        <v>4121220</v>
      </c>
      <c r="F14" s="30">
        <f t="shared" si="1"/>
        <v>0.45944903970655676</v>
      </c>
      <c r="G14" s="51"/>
      <c r="H14" s="90">
        <v>3420.35</v>
      </c>
    </row>
    <row r="15" spans="1:8" ht="19.5" customHeight="1" x14ac:dyDescent="0.2">
      <c r="A15" s="28" t="s">
        <v>48</v>
      </c>
      <c r="B15" s="29">
        <v>513</v>
      </c>
      <c r="C15" s="30">
        <f t="shared" si="0"/>
        <v>5.7120587907805369</v>
      </c>
      <c r="D15" s="31"/>
      <c r="E15" s="50">
        <v>4531760</v>
      </c>
      <c r="F15" s="30">
        <f t="shared" si="1"/>
        <v>0.50521757639256959</v>
      </c>
      <c r="G15" s="51"/>
      <c r="H15" s="90">
        <v>12961.07</v>
      </c>
    </row>
    <row r="16" spans="1:8" ht="19.5" customHeight="1" x14ac:dyDescent="0.2">
      <c r="A16" s="28" t="s">
        <v>49</v>
      </c>
      <c r="B16" s="29">
        <v>483</v>
      </c>
      <c r="C16" s="30">
        <f t="shared" si="0"/>
        <v>5.3780202650038973</v>
      </c>
      <c r="D16" s="31"/>
      <c r="E16" s="50">
        <v>5097629</v>
      </c>
      <c r="F16" s="30">
        <f t="shared" si="1"/>
        <v>0.56830277171087573</v>
      </c>
      <c r="G16" s="51"/>
      <c r="H16" s="90">
        <v>17648.63</v>
      </c>
    </row>
    <row r="17" spans="1:8" ht="19.5" customHeight="1" x14ac:dyDescent="0.2">
      <c r="A17" s="28" t="s">
        <v>50</v>
      </c>
      <c r="B17" s="29">
        <v>392</v>
      </c>
      <c r="C17" s="30">
        <f t="shared" si="0"/>
        <v>4.3647700701480909</v>
      </c>
      <c r="D17" s="31"/>
      <c r="E17" s="50">
        <v>6315711</v>
      </c>
      <c r="F17" s="30">
        <f t="shared" si="1"/>
        <v>0.70409911482865206</v>
      </c>
      <c r="G17" s="51"/>
      <c r="H17" s="90">
        <v>19753.7</v>
      </c>
    </row>
    <row r="18" spans="1:8" ht="19.5" customHeight="1" x14ac:dyDescent="0.2">
      <c r="A18" s="28" t="s">
        <v>51</v>
      </c>
      <c r="B18" s="29">
        <v>291</v>
      </c>
      <c r="C18" s="30">
        <f t="shared" si="0"/>
        <v>3.2401737000334037</v>
      </c>
      <c r="D18" s="31"/>
      <c r="E18" s="50">
        <v>6342530</v>
      </c>
      <c r="F18" s="30">
        <f t="shared" si="1"/>
        <v>0.70708899738670283</v>
      </c>
      <c r="G18" s="51"/>
      <c r="H18" s="90">
        <v>22300.38</v>
      </c>
    </row>
    <row r="19" spans="1:8" ht="19.5" customHeight="1" x14ac:dyDescent="0.2">
      <c r="A19" s="28" t="s">
        <v>60</v>
      </c>
      <c r="B19" s="29">
        <v>630</v>
      </c>
      <c r="C19" s="30">
        <f t="shared" si="0"/>
        <v>7.0148090413094302</v>
      </c>
      <c r="D19" s="31"/>
      <c r="E19" s="50">
        <v>15481332</v>
      </c>
      <c r="F19" s="30">
        <f t="shared" si="1"/>
        <v>1.7259168694654468</v>
      </c>
      <c r="G19" s="51"/>
      <c r="H19" s="90">
        <v>25106.560000000001</v>
      </c>
    </row>
    <row r="20" spans="1:8" ht="19.5" customHeight="1" x14ac:dyDescent="0.2">
      <c r="A20" s="28" t="s">
        <v>52</v>
      </c>
      <c r="B20" s="29">
        <v>473</v>
      </c>
      <c r="C20" s="30">
        <f t="shared" si="0"/>
        <v>5.2666740897450177</v>
      </c>
      <c r="D20" s="31"/>
      <c r="E20" s="50">
        <v>13343282</v>
      </c>
      <c r="F20" s="30">
        <f t="shared" si="1"/>
        <v>1.4875590483967815</v>
      </c>
      <c r="G20" s="51"/>
      <c r="H20" s="90">
        <v>28986.71</v>
      </c>
    </row>
    <row r="21" spans="1:8" ht="19.5" customHeight="1" x14ac:dyDescent="0.2">
      <c r="A21" s="28" t="s">
        <v>53</v>
      </c>
      <c r="B21" s="29">
        <v>363</v>
      </c>
      <c r="C21" s="30">
        <f t="shared" si="0"/>
        <v>4.0418661618973388</v>
      </c>
      <c r="D21" s="31"/>
      <c r="E21" s="50">
        <v>11840723</v>
      </c>
      <c r="F21" s="30">
        <f t="shared" si="1"/>
        <v>1.3200481439431382</v>
      </c>
      <c r="G21" s="51"/>
      <c r="H21" s="90">
        <v>32883.39</v>
      </c>
    </row>
    <row r="22" spans="1:8" ht="19.5" customHeight="1" x14ac:dyDescent="0.2">
      <c r="A22" s="28" t="s">
        <v>54</v>
      </c>
      <c r="B22" s="29">
        <v>309</v>
      </c>
      <c r="C22" s="30">
        <f t="shared" si="0"/>
        <v>3.4405968154993873</v>
      </c>
      <c r="D22" s="31"/>
      <c r="E22" s="50">
        <v>11205039</v>
      </c>
      <c r="F22" s="30">
        <f t="shared" si="1"/>
        <v>1.2491797109653251</v>
      </c>
      <c r="G22" s="51"/>
      <c r="H22" s="90">
        <v>36848.68</v>
      </c>
    </row>
    <row r="23" spans="1:8" ht="19.5" customHeight="1" x14ac:dyDescent="0.2">
      <c r="A23" s="28" t="s">
        <v>68</v>
      </c>
      <c r="B23" s="29">
        <v>972</v>
      </c>
      <c r="C23" s="30">
        <f t="shared" si="0"/>
        <v>10.822848235163123</v>
      </c>
      <c r="D23" s="31"/>
      <c r="E23" s="50">
        <v>45715928</v>
      </c>
      <c r="F23" s="30">
        <f t="shared" si="1"/>
        <v>5.0965828611173611</v>
      </c>
      <c r="G23" s="51"/>
      <c r="H23" s="90">
        <v>46978.879999999997</v>
      </c>
    </row>
    <row r="24" spans="1:8" ht="19.5" customHeight="1" x14ac:dyDescent="0.2">
      <c r="A24" s="28" t="s">
        <v>69</v>
      </c>
      <c r="B24" s="29">
        <v>490</v>
      </c>
      <c r="C24" s="30">
        <f t="shared" si="0"/>
        <v>5.4559625876851126</v>
      </c>
      <c r="D24" s="31"/>
      <c r="E24" s="50">
        <v>32792950</v>
      </c>
      <c r="F24" s="30">
        <f t="shared" si="1"/>
        <v>3.6558808766930984</v>
      </c>
      <c r="G24" s="51"/>
      <c r="H24" s="90">
        <v>66558.34</v>
      </c>
    </row>
    <row r="25" spans="1:8" ht="19.5" customHeight="1" x14ac:dyDescent="0.2">
      <c r="A25" s="28" t="s">
        <v>55</v>
      </c>
      <c r="B25" s="29">
        <v>579</v>
      </c>
      <c r="C25" s="30">
        <f t="shared" si="0"/>
        <v>6.4469435474891439</v>
      </c>
      <c r="D25" s="31"/>
      <c r="E25" s="50">
        <v>54963109</v>
      </c>
      <c r="F25" s="30">
        <f t="shared" si="1"/>
        <v>6.1274932299990796</v>
      </c>
      <c r="G25" s="51"/>
      <c r="H25" s="90">
        <v>93930.09</v>
      </c>
    </row>
    <row r="26" spans="1:8" ht="19.5" customHeight="1" x14ac:dyDescent="0.2">
      <c r="A26" s="28" t="s">
        <v>56</v>
      </c>
      <c r="B26" s="29">
        <v>297</v>
      </c>
      <c r="C26" s="30">
        <f t="shared" si="0"/>
        <v>3.3069814051887318</v>
      </c>
      <c r="D26" s="31"/>
      <c r="E26" s="50">
        <v>39678751</v>
      </c>
      <c r="F26" s="30">
        <f t="shared" si="1"/>
        <v>4.4235357597278426</v>
      </c>
      <c r="G26" s="51"/>
      <c r="H26" s="90">
        <v>133370.56</v>
      </c>
    </row>
    <row r="27" spans="1:8" ht="19.5" customHeight="1" x14ac:dyDescent="0.2">
      <c r="A27" s="28" t="s">
        <v>57</v>
      </c>
      <c r="B27" s="29">
        <v>162</v>
      </c>
      <c r="C27" s="30">
        <f t="shared" si="0"/>
        <v>1.8038080391938536</v>
      </c>
      <c r="D27" s="31"/>
      <c r="E27" s="50">
        <v>28145048</v>
      </c>
      <c r="F27" s="30">
        <f t="shared" si="1"/>
        <v>3.1377153551848593</v>
      </c>
      <c r="G27" s="51"/>
      <c r="H27" s="90">
        <v>173350.53</v>
      </c>
    </row>
    <row r="28" spans="1:8" ht="19.5" customHeight="1" x14ac:dyDescent="0.2">
      <c r="A28" s="28" t="s">
        <v>59</v>
      </c>
      <c r="B28" s="29">
        <v>374</v>
      </c>
      <c r="C28" s="30">
        <f t="shared" si="0"/>
        <v>4.1643469546821068</v>
      </c>
      <c r="D28" s="31"/>
      <c r="E28" s="50">
        <v>101354456</v>
      </c>
      <c r="F28" s="30">
        <f t="shared" si="1"/>
        <v>11.299374330703156</v>
      </c>
      <c r="G28" s="51"/>
      <c r="H28" s="90">
        <v>262432.8</v>
      </c>
    </row>
    <row r="29" spans="1:8" ht="19.5" customHeight="1" x14ac:dyDescent="0.2">
      <c r="A29" s="28" t="s">
        <v>72</v>
      </c>
      <c r="B29" s="29">
        <v>423</v>
      </c>
      <c r="C29" s="30">
        <f t="shared" si="0"/>
        <v>4.7099432134506181</v>
      </c>
      <c r="D29" s="31"/>
      <c r="E29" s="50">
        <v>509233241</v>
      </c>
      <c r="F29" s="30">
        <f t="shared" si="1"/>
        <v>56.771228802176921</v>
      </c>
      <c r="G29" s="51"/>
      <c r="H29" s="90">
        <v>679791.65</v>
      </c>
    </row>
    <row r="30" spans="1:8" ht="18" customHeight="1" x14ac:dyDescent="0.2">
      <c r="A30" s="28"/>
      <c r="B30" s="29"/>
      <c r="C30" s="31"/>
      <c r="D30" s="31"/>
      <c r="E30" s="80"/>
      <c r="F30" s="31"/>
      <c r="G30" s="51"/>
      <c r="H30" s="222"/>
    </row>
    <row r="31" spans="1:8" x14ac:dyDescent="0.2">
      <c r="A31" s="81" t="s">
        <v>0</v>
      </c>
      <c r="B31" s="82">
        <f>SUM(B10:B29)</f>
        <v>8981</v>
      </c>
      <c r="C31" s="83">
        <f>SUM(C10:C29)</f>
        <v>99.999999999999986</v>
      </c>
      <c r="D31" s="84" t="s">
        <v>11</v>
      </c>
      <c r="E31" s="223">
        <f>SUM(E10:E29)</f>
        <v>896991754</v>
      </c>
      <c r="F31" s="83">
        <f>SUM(F10:F29)</f>
        <v>100</v>
      </c>
      <c r="G31" s="224" t="s">
        <v>11</v>
      </c>
      <c r="H31" s="225">
        <v>26600.11</v>
      </c>
    </row>
    <row r="32" spans="1:8" x14ac:dyDescent="0.2">
      <c r="A32" s="20"/>
      <c r="B32" s="21"/>
      <c r="C32" s="22"/>
      <c r="D32" s="23"/>
      <c r="E32" s="178"/>
      <c r="F32" s="22"/>
      <c r="G32" s="226"/>
      <c r="H32" s="226"/>
    </row>
    <row r="33" spans="1:8" ht="12" customHeight="1" x14ac:dyDescent="0.2">
      <c r="A33" s="78" t="s">
        <v>70</v>
      </c>
      <c r="B33" s="2"/>
      <c r="C33" s="3"/>
      <c r="D33" s="3"/>
      <c r="E33" s="4"/>
      <c r="F33" s="3"/>
    </row>
    <row r="34" spans="1:8" ht="12" customHeight="1" x14ac:dyDescent="0.2">
      <c r="A34" s="288" t="s">
        <v>162</v>
      </c>
      <c r="B34" s="288"/>
      <c r="C34" s="288"/>
      <c r="D34" s="288"/>
      <c r="E34" s="288"/>
      <c r="F34" s="288"/>
      <c r="G34" s="288"/>
      <c r="H34" s="288"/>
    </row>
    <row r="35" spans="1:8" ht="12" customHeight="1" x14ac:dyDescent="0.2">
      <c r="A35" s="227"/>
      <c r="B35" s="259"/>
      <c r="C35" s="259"/>
      <c r="D35" s="259"/>
      <c r="E35" s="259"/>
      <c r="F35" s="259"/>
      <c r="G35" s="259"/>
      <c r="H35" s="259"/>
    </row>
  </sheetData>
  <mergeCells count="7">
    <mergeCell ref="A34:H34"/>
    <mergeCell ref="A1:H1"/>
    <mergeCell ref="A2:H2"/>
    <mergeCell ref="A4:H4"/>
    <mergeCell ref="A5:H5"/>
    <mergeCell ref="A6:H6"/>
    <mergeCell ref="H7:H8"/>
  </mergeCells>
  <pageMargins left="0.7" right="0.7" top="0.75" bottom="0.75" header="0.3" footer="0.3"/>
  <pageSetup scale="91"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FF"/>
    <pageSetUpPr fitToPage="1"/>
  </sheetPr>
  <dimension ref="A1:O62"/>
  <sheetViews>
    <sheetView showGridLines="0" zoomScaleNormal="100" workbookViewId="0">
      <selection sqref="A1:O1"/>
    </sheetView>
  </sheetViews>
  <sheetFormatPr baseColWidth="10" defaultColWidth="9.1640625" defaultRowHeight="15" x14ac:dyDescent="0.2"/>
  <cols>
    <col min="1" max="1" width="27.6640625" style="1" customWidth="1"/>
    <col min="2" max="2" width="12.5" style="1" customWidth="1"/>
    <col min="3" max="3" width="7.5" style="1" customWidth="1"/>
    <col min="4" max="4" width="2.33203125" style="1" customWidth="1"/>
    <col min="5" max="5" width="12.5" style="1" customWidth="1"/>
    <col min="6" max="6" width="7.5" style="1" customWidth="1"/>
    <col min="7" max="7" width="2.33203125" style="1" customWidth="1"/>
    <col min="8" max="8" width="10.83203125" style="1" customWidth="1"/>
    <col min="9" max="9" width="7.5" style="1" customWidth="1"/>
    <col min="10" max="10" width="2.33203125" style="1" customWidth="1"/>
    <col min="11" max="11" width="11.33203125" style="1" customWidth="1"/>
    <col min="12" max="12" width="12.5" style="1" customWidth="1"/>
    <col min="13" max="13" width="7.5" style="1" customWidth="1"/>
    <col min="14" max="14" width="2.33203125" style="1" customWidth="1"/>
    <col min="15" max="15" width="11.6640625" style="1" customWidth="1"/>
    <col min="16" max="16384" width="9.1640625" style="1"/>
  </cols>
  <sheetData>
    <row r="1" spans="1:15" ht="18" x14ac:dyDescent="0.2">
      <c r="A1" s="295" t="s">
        <v>8</v>
      </c>
      <c r="B1" s="295"/>
      <c r="C1" s="295"/>
      <c r="D1" s="295"/>
      <c r="E1" s="295"/>
      <c r="F1" s="295"/>
      <c r="G1" s="295"/>
      <c r="H1" s="295"/>
      <c r="I1" s="295"/>
      <c r="J1" s="295"/>
      <c r="K1" s="295"/>
      <c r="L1" s="295"/>
      <c r="M1" s="295"/>
      <c r="N1" s="295"/>
      <c r="O1" s="295"/>
    </row>
    <row r="2" spans="1:15" ht="18" x14ac:dyDescent="0.2">
      <c r="A2" s="295" t="s">
        <v>161</v>
      </c>
      <c r="B2" s="295"/>
      <c r="C2" s="295"/>
      <c r="D2" s="295"/>
      <c r="E2" s="295"/>
      <c r="F2" s="295"/>
      <c r="G2" s="295"/>
      <c r="H2" s="295"/>
      <c r="I2" s="295"/>
      <c r="J2" s="295"/>
      <c r="K2" s="295"/>
      <c r="L2" s="295"/>
      <c r="M2" s="295"/>
      <c r="N2" s="295"/>
      <c r="O2" s="295"/>
    </row>
    <row r="3" spans="1:15" x14ac:dyDescent="0.2">
      <c r="A3" s="55"/>
      <c r="B3" s="55"/>
      <c r="C3" s="55"/>
      <c r="D3" s="55"/>
      <c r="E3" s="55"/>
      <c r="F3" s="55"/>
      <c r="G3" s="55"/>
      <c r="H3" s="55"/>
      <c r="I3" s="55"/>
    </row>
    <row r="4" spans="1:15" ht="18" x14ac:dyDescent="0.2">
      <c r="A4" s="295" t="s">
        <v>166</v>
      </c>
      <c r="B4" s="295"/>
      <c r="C4" s="295"/>
      <c r="D4" s="295"/>
      <c r="E4" s="295"/>
      <c r="F4" s="295"/>
      <c r="G4" s="295"/>
      <c r="H4" s="295"/>
      <c r="I4" s="295"/>
      <c r="J4" s="295"/>
      <c r="K4" s="295"/>
      <c r="L4" s="295"/>
      <c r="M4" s="295"/>
      <c r="N4" s="295"/>
      <c r="O4" s="295"/>
    </row>
    <row r="5" spans="1:15" ht="18" x14ac:dyDescent="0.2">
      <c r="A5" s="295" t="s">
        <v>168</v>
      </c>
      <c r="B5" s="295"/>
      <c r="C5" s="295"/>
      <c r="D5" s="295"/>
      <c r="E5" s="295"/>
      <c r="F5" s="295"/>
      <c r="G5" s="295"/>
      <c r="H5" s="295"/>
      <c r="I5" s="295"/>
      <c r="J5" s="295"/>
      <c r="K5" s="295"/>
      <c r="L5" s="295"/>
      <c r="M5" s="295"/>
      <c r="N5" s="295"/>
      <c r="O5" s="295"/>
    </row>
    <row r="6" spans="1:15" ht="18" x14ac:dyDescent="0.2">
      <c r="A6" s="295" t="s">
        <v>200</v>
      </c>
      <c r="B6" s="295"/>
      <c r="C6" s="295"/>
      <c r="D6" s="295"/>
      <c r="E6" s="295"/>
      <c r="F6" s="295"/>
      <c r="G6" s="295"/>
      <c r="H6" s="295"/>
      <c r="I6" s="295"/>
      <c r="J6" s="295"/>
      <c r="K6" s="295"/>
      <c r="L6" s="295"/>
      <c r="M6" s="295"/>
      <c r="N6" s="295"/>
      <c r="O6" s="295"/>
    </row>
    <row r="7" spans="1:15" ht="18" x14ac:dyDescent="0.2">
      <c r="A7" s="295" t="s">
        <v>202</v>
      </c>
      <c r="B7" s="295"/>
      <c r="C7" s="295"/>
      <c r="D7" s="295"/>
      <c r="E7" s="295"/>
      <c r="F7" s="295"/>
      <c r="G7" s="295"/>
      <c r="H7" s="295"/>
      <c r="I7" s="295"/>
      <c r="J7" s="295"/>
      <c r="K7" s="295"/>
      <c r="L7" s="295"/>
      <c r="M7" s="295"/>
      <c r="N7" s="295"/>
      <c r="O7" s="295"/>
    </row>
    <row r="8" spans="1:15" ht="16" x14ac:dyDescent="0.2">
      <c r="A8" s="264"/>
      <c r="B8" s="264"/>
      <c r="C8" s="264"/>
      <c r="D8" s="264"/>
      <c r="E8" s="264"/>
      <c r="F8" s="264"/>
      <c r="G8" s="264"/>
      <c r="H8" s="264"/>
      <c r="I8" s="264"/>
      <c r="J8" s="264"/>
      <c r="K8" s="264"/>
    </row>
    <row r="9" spans="1:15" ht="15.75" customHeight="1" x14ac:dyDescent="0.2">
      <c r="A9" s="247"/>
      <c r="B9" s="247"/>
      <c r="C9" s="248"/>
      <c r="D9" s="248"/>
      <c r="E9" s="247"/>
      <c r="F9" s="248"/>
      <c r="G9" s="248"/>
      <c r="H9" s="247"/>
      <c r="I9" s="248"/>
      <c r="J9" s="248"/>
      <c r="K9" s="316" t="s">
        <v>111</v>
      </c>
      <c r="L9" s="310" t="s">
        <v>201</v>
      </c>
      <c r="M9" s="311"/>
      <c r="N9" s="311"/>
      <c r="O9" s="312"/>
    </row>
    <row r="10" spans="1:15" ht="15.75" customHeight="1" x14ac:dyDescent="0.2">
      <c r="A10" s="17"/>
      <c r="B10" s="243"/>
      <c r="C10" s="244" t="s">
        <v>40</v>
      </c>
      <c r="D10" s="266"/>
      <c r="E10" s="243"/>
      <c r="F10" s="244" t="s">
        <v>40</v>
      </c>
      <c r="G10" s="244"/>
      <c r="H10" s="245" t="s">
        <v>10</v>
      </c>
      <c r="I10" s="244" t="s">
        <v>40</v>
      </c>
      <c r="J10" s="246"/>
      <c r="K10" s="320"/>
      <c r="L10" s="318" t="s">
        <v>171</v>
      </c>
      <c r="M10" s="203" t="s">
        <v>40</v>
      </c>
      <c r="N10" s="234"/>
      <c r="O10" s="316" t="s">
        <v>172</v>
      </c>
    </row>
    <row r="11" spans="1:15" ht="15" customHeight="1" x14ac:dyDescent="0.2">
      <c r="A11" s="205" t="s">
        <v>64</v>
      </c>
      <c r="B11" s="6" t="s">
        <v>61</v>
      </c>
      <c r="C11" s="7" t="s">
        <v>9</v>
      </c>
      <c r="D11" s="76"/>
      <c r="E11" s="6" t="s">
        <v>63</v>
      </c>
      <c r="F11" s="7" t="s">
        <v>9</v>
      </c>
      <c r="G11" s="76"/>
      <c r="H11" s="202" t="s">
        <v>65</v>
      </c>
      <c r="I11" s="7" t="s">
        <v>9</v>
      </c>
      <c r="J11" s="75"/>
      <c r="K11" s="317"/>
      <c r="L11" s="319"/>
      <c r="M11" s="7" t="s">
        <v>9</v>
      </c>
      <c r="N11" s="75"/>
      <c r="O11" s="317"/>
    </row>
    <row r="12" spans="1:15" ht="15.75" customHeight="1" x14ac:dyDescent="0.2">
      <c r="A12" s="8"/>
      <c r="B12" s="9"/>
      <c r="C12" s="10"/>
      <c r="D12" s="10"/>
      <c r="E12" s="9"/>
      <c r="F12" s="10"/>
      <c r="G12" s="10"/>
      <c r="H12" s="9"/>
      <c r="I12" s="10"/>
      <c r="J12" s="19"/>
      <c r="K12" s="11"/>
      <c r="L12" s="9"/>
      <c r="M12" s="10"/>
      <c r="N12" s="19"/>
      <c r="O12" s="11"/>
    </row>
    <row r="13" spans="1:15" s="54" customFormat="1" x14ac:dyDescent="0.2">
      <c r="A13" s="37" t="s">
        <v>1</v>
      </c>
      <c r="B13" s="38">
        <v>247</v>
      </c>
      <c r="C13" s="39">
        <f>(B13/B$59)*100</f>
        <v>12.042905899561189</v>
      </c>
      <c r="D13" s="39" t="s">
        <v>11</v>
      </c>
      <c r="E13" s="38">
        <v>248</v>
      </c>
      <c r="F13" s="39">
        <f>(E13/E$59)*100</f>
        <v>11.588785046728972</v>
      </c>
      <c r="G13" s="39" t="s">
        <v>11</v>
      </c>
      <c r="H13" s="40">
        <v>755826</v>
      </c>
      <c r="I13" s="39">
        <f>(H13/H$59)*100</f>
        <v>16.346340172117277</v>
      </c>
      <c r="J13" s="235" t="s">
        <v>11</v>
      </c>
      <c r="K13" s="229">
        <v>0</v>
      </c>
      <c r="L13" s="40">
        <v>2548953</v>
      </c>
      <c r="M13" s="39">
        <f>(L13/L$59)*100</f>
        <v>10.678237246487207</v>
      </c>
      <c r="N13" s="235" t="s">
        <v>11</v>
      </c>
      <c r="O13" s="229">
        <v>11754.64</v>
      </c>
    </row>
    <row r="14" spans="1:15" s="54" customFormat="1" x14ac:dyDescent="0.2">
      <c r="A14" s="42" t="s">
        <v>12</v>
      </c>
      <c r="B14" s="252" t="s">
        <v>173</v>
      </c>
      <c r="C14" s="253" t="s">
        <v>173</v>
      </c>
      <c r="D14" s="253"/>
      <c r="E14" s="252" t="s">
        <v>173</v>
      </c>
      <c r="F14" s="253" t="s">
        <v>173</v>
      </c>
      <c r="G14" s="253"/>
      <c r="H14" s="254" t="s">
        <v>173</v>
      </c>
      <c r="I14" s="253" t="s">
        <v>173</v>
      </c>
      <c r="J14" s="255"/>
      <c r="K14" s="256" t="s">
        <v>173</v>
      </c>
      <c r="L14" s="254" t="s">
        <v>173</v>
      </c>
      <c r="M14" s="253" t="s">
        <v>173</v>
      </c>
      <c r="N14" s="255"/>
      <c r="O14" s="256" t="s">
        <v>173</v>
      </c>
    </row>
    <row r="15" spans="1:15" s="54" customFormat="1" x14ac:dyDescent="0.2">
      <c r="A15" s="42" t="s">
        <v>13</v>
      </c>
      <c r="B15" s="252" t="s">
        <v>173</v>
      </c>
      <c r="C15" s="253" t="s">
        <v>173</v>
      </c>
      <c r="D15" s="253"/>
      <c r="E15" s="252" t="s">
        <v>173</v>
      </c>
      <c r="F15" s="253" t="s">
        <v>173</v>
      </c>
      <c r="G15" s="253"/>
      <c r="H15" s="254" t="s">
        <v>173</v>
      </c>
      <c r="I15" s="253" t="s">
        <v>173</v>
      </c>
      <c r="J15" s="255"/>
      <c r="K15" s="256" t="s">
        <v>173</v>
      </c>
      <c r="L15" s="254" t="s">
        <v>173</v>
      </c>
      <c r="M15" s="253" t="s">
        <v>173</v>
      </c>
      <c r="N15" s="255"/>
      <c r="O15" s="256" t="s">
        <v>173</v>
      </c>
    </row>
    <row r="16" spans="1:15" s="54" customFormat="1" x14ac:dyDescent="0.2">
      <c r="A16" s="42" t="s">
        <v>14</v>
      </c>
      <c r="B16" s="43">
        <v>10</v>
      </c>
      <c r="C16" s="44">
        <f>(B16/B$59)*100</f>
        <v>0.48756704046806437</v>
      </c>
      <c r="D16" s="44"/>
      <c r="E16" s="43">
        <v>10</v>
      </c>
      <c r="F16" s="44">
        <f>(E16/E$59)*100</f>
        <v>0.46728971962616817</v>
      </c>
      <c r="G16" s="44"/>
      <c r="H16" s="45">
        <v>6249</v>
      </c>
      <c r="I16" s="44">
        <f>(H16/H$59)*100</f>
        <v>0.13514787760087754</v>
      </c>
      <c r="J16" s="236"/>
      <c r="K16" s="230">
        <v>0</v>
      </c>
      <c r="L16" s="45">
        <v>120530</v>
      </c>
      <c r="M16" s="44">
        <f>(L16/L$59)*100</f>
        <v>0.50493199965597768</v>
      </c>
      <c r="N16" s="236"/>
      <c r="O16" s="230">
        <v>13718.21</v>
      </c>
    </row>
    <row r="17" spans="1:15" s="54" customFormat="1" ht="14.5" customHeight="1" x14ac:dyDescent="0.2">
      <c r="A17" s="42" t="s">
        <v>15</v>
      </c>
      <c r="B17" s="43">
        <v>220</v>
      </c>
      <c r="C17" s="44">
        <f>(B17/B$59)*100</f>
        <v>10.726474890297416</v>
      </c>
      <c r="D17" s="44"/>
      <c r="E17" s="43">
        <v>220</v>
      </c>
      <c r="F17" s="44">
        <f>(E17/E$59)*100</f>
        <v>10.2803738317757</v>
      </c>
      <c r="G17" s="44"/>
      <c r="H17" s="45">
        <v>720044</v>
      </c>
      <c r="I17" s="44">
        <f>(H17/H$59)*100</f>
        <v>15.572478537245363</v>
      </c>
      <c r="J17" s="236"/>
      <c r="K17" s="230">
        <v>0</v>
      </c>
      <c r="L17" s="45">
        <v>2231120</v>
      </c>
      <c r="M17" s="44">
        <f>(L17/L$59)*100</f>
        <v>9.3467508759018081</v>
      </c>
      <c r="N17" s="236"/>
      <c r="O17" s="230">
        <v>11666.99</v>
      </c>
    </row>
    <row r="18" spans="1:15" s="54" customFormat="1" x14ac:dyDescent="0.2">
      <c r="A18" s="37"/>
      <c r="B18" s="43"/>
      <c r="C18" s="44"/>
      <c r="D18" s="44"/>
      <c r="E18" s="43"/>
      <c r="F18" s="44"/>
      <c r="G18" s="44"/>
      <c r="H18" s="45"/>
      <c r="I18" s="47"/>
      <c r="J18" s="236"/>
      <c r="K18" s="231"/>
      <c r="L18" s="45"/>
      <c r="M18" s="47"/>
      <c r="N18" s="236"/>
      <c r="O18" s="231"/>
    </row>
    <row r="19" spans="1:15" s="54" customFormat="1" x14ac:dyDescent="0.2">
      <c r="A19" s="37" t="s">
        <v>2</v>
      </c>
      <c r="B19" s="38">
        <v>62</v>
      </c>
      <c r="C19" s="39">
        <f>(B19/B$59)*100</f>
        <v>3.0229156509019988</v>
      </c>
      <c r="D19" s="39"/>
      <c r="E19" s="38">
        <v>62</v>
      </c>
      <c r="F19" s="39">
        <f>(E19/E$59)*100</f>
        <v>2.8971962616822431</v>
      </c>
      <c r="G19" s="39"/>
      <c r="H19" s="48">
        <v>218644</v>
      </c>
      <c r="I19" s="39">
        <f>(H19/H$59)*100</f>
        <v>4.7286401904570763</v>
      </c>
      <c r="J19" s="236"/>
      <c r="K19" s="232">
        <v>0</v>
      </c>
      <c r="L19" s="48">
        <v>618747</v>
      </c>
      <c r="M19" s="39">
        <f>(L19/L$59)*100</f>
        <v>2.5920945821881456</v>
      </c>
      <c r="N19" s="236"/>
      <c r="O19" s="232">
        <v>11491.35</v>
      </c>
    </row>
    <row r="20" spans="1:15" s="54" customFormat="1" x14ac:dyDescent="0.2">
      <c r="A20" s="37"/>
      <c r="B20" s="49"/>
      <c r="C20" s="44"/>
      <c r="D20" s="44"/>
      <c r="E20" s="49"/>
      <c r="F20" s="44"/>
      <c r="G20" s="44"/>
      <c r="H20" s="45"/>
      <c r="I20" s="47"/>
      <c r="J20" s="236"/>
      <c r="K20" s="231"/>
      <c r="L20" s="45"/>
      <c r="M20" s="47"/>
      <c r="N20" s="236"/>
      <c r="O20" s="231"/>
    </row>
    <row r="21" spans="1:15" s="54" customFormat="1" x14ac:dyDescent="0.2">
      <c r="A21" s="37" t="s">
        <v>3</v>
      </c>
      <c r="B21" s="38">
        <v>1063</v>
      </c>
      <c r="C21" s="39">
        <f>(B21/B$59)*100</f>
        <v>51.828376401755236</v>
      </c>
      <c r="D21" s="39"/>
      <c r="E21" s="38">
        <v>1098</v>
      </c>
      <c r="F21" s="39">
        <f>(E21/E$59)*100</f>
        <v>51.308411214953274</v>
      </c>
      <c r="G21" s="39"/>
      <c r="H21" s="48">
        <v>2261339</v>
      </c>
      <c r="I21" s="39">
        <f>(H21/H$59)*100</f>
        <v>48.906251622034056</v>
      </c>
      <c r="J21" s="236"/>
      <c r="K21" s="232">
        <v>0</v>
      </c>
      <c r="L21" s="48">
        <v>12097081</v>
      </c>
      <c r="M21" s="39">
        <f>(L21/L$59)*100</f>
        <v>50.677866915542467</v>
      </c>
      <c r="N21" s="236"/>
      <c r="O21" s="232">
        <v>12558.71</v>
      </c>
    </row>
    <row r="22" spans="1:15" s="54" customFormat="1" ht="14.5" customHeight="1" x14ac:dyDescent="0.2">
      <c r="A22" s="42" t="s">
        <v>16</v>
      </c>
      <c r="B22" s="240">
        <v>108</v>
      </c>
      <c r="C22" s="44">
        <f t="shared" ref="C22:C33" si="0">(B22/B$59)*100</f>
        <v>5.2657240370550955</v>
      </c>
      <c r="D22" s="180"/>
      <c r="E22" s="240">
        <v>111</v>
      </c>
      <c r="F22" s="44">
        <f t="shared" ref="F22:F33" si="1">(E22/E$59)*100</f>
        <v>5.1869158878504669</v>
      </c>
      <c r="G22" s="180"/>
      <c r="H22" s="45">
        <v>385783</v>
      </c>
      <c r="I22" s="44">
        <f t="shared" ref="I22:I33" si="2">(H22/H$59)*100</f>
        <v>8.3433755264041185</v>
      </c>
      <c r="J22" s="236"/>
      <c r="K22" s="230">
        <v>789.06</v>
      </c>
      <c r="L22" s="45">
        <v>1144446</v>
      </c>
      <c r="M22" s="44">
        <f t="shared" ref="M22:M33" si="3">(L22/L$59)*100</f>
        <v>4.7943865201882101</v>
      </c>
      <c r="N22" s="236"/>
      <c r="O22" s="230">
        <v>11678.98</v>
      </c>
    </row>
    <row r="23" spans="1:15" s="54" customFormat="1" ht="14.5" customHeight="1" x14ac:dyDescent="0.2">
      <c r="A23" s="42" t="s">
        <v>17</v>
      </c>
      <c r="B23" s="240">
        <v>28</v>
      </c>
      <c r="C23" s="44">
        <f t="shared" si="0"/>
        <v>1.3651877133105803</v>
      </c>
      <c r="D23" s="180"/>
      <c r="E23" s="240">
        <v>30</v>
      </c>
      <c r="F23" s="44">
        <f t="shared" si="1"/>
        <v>1.4018691588785046</v>
      </c>
      <c r="G23" s="180"/>
      <c r="H23" s="45">
        <v>135342</v>
      </c>
      <c r="I23" s="44">
        <f t="shared" si="2"/>
        <v>2.9270577772856408</v>
      </c>
      <c r="J23" s="236"/>
      <c r="K23" s="230">
        <v>473.63</v>
      </c>
      <c r="L23" s="45">
        <v>280876</v>
      </c>
      <c r="M23" s="44">
        <f t="shared" si="3"/>
        <v>1.1766637379521478</v>
      </c>
      <c r="N23" s="236"/>
      <c r="O23" s="230">
        <v>10222.26</v>
      </c>
    </row>
    <row r="24" spans="1:15" s="54" customFormat="1" ht="14.5" customHeight="1" x14ac:dyDescent="0.2">
      <c r="A24" s="42" t="s">
        <v>18</v>
      </c>
      <c r="B24" s="252" t="s">
        <v>173</v>
      </c>
      <c r="C24" s="253" t="s">
        <v>173</v>
      </c>
      <c r="D24" s="253"/>
      <c r="E24" s="252" t="s">
        <v>173</v>
      </c>
      <c r="F24" s="253" t="s">
        <v>173</v>
      </c>
      <c r="G24" s="253"/>
      <c r="H24" s="254" t="s">
        <v>173</v>
      </c>
      <c r="I24" s="253" t="s">
        <v>173</v>
      </c>
      <c r="J24" s="255"/>
      <c r="K24" s="256" t="s">
        <v>173</v>
      </c>
      <c r="L24" s="254" t="s">
        <v>173</v>
      </c>
      <c r="M24" s="253" t="s">
        <v>173</v>
      </c>
      <c r="N24" s="255"/>
      <c r="O24" s="256" t="s">
        <v>173</v>
      </c>
    </row>
    <row r="25" spans="1:15" s="54" customFormat="1" x14ac:dyDescent="0.2">
      <c r="A25" s="42" t="s">
        <v>113</v>
      </c>
      <c r="B25" s="238">
        <v>258</v>
      </c>
      <c r="C25" s="44">
        <f t="shared" si="0"/>
        <v>12.57922964407606</v>
      </c>
      <c r="D25" s="180"/>
      <c r="E25" s="238">
        <v>268</v>
      </c>
      <c r="F25" s="44">
        <f t="shared" si="1"/>
        <v>12.523364485981309</v>
      </c>
      <c r="G25" s="180"/>
      <c r="H25" s="45">
        <v>730545</v>
      </c>
      <c r="I25" s="44">
        <f t="shared" si="2"/>
        <v>15.79958493229846</v>
      </c>
      <c r="J25" s="236"/>
      <c r="K25" s="230">
        <v>0</v>
      </c>
      <c r="L25" s="45">
        <v>2804304</v>
      </c>
      <c r="M25" s="44">
        <f t="shared" si="3"/>
        <v>11.747970018777538</v>
      </c>
      <c r="N25" s="236"/>
      <c r="O25" s="230">
        <v>12041.88</v>
      </c>
    </row>
    <row r="26" spans="1:15" s="54" customFormat="1" x14ac:dyDescent="0.2">
      <c r="A26" s="42" t="s">
        <v>66</v>
      </c>
      <c r="B26" s="252" t="s">
        <v>173</v>
      </c>
      <c r="C26" s="253" t="s">
        <v>173</v>
      </c>
      <c r="D26" s="253"/>
      <c r="E26" s="252" t="s">
        <v>173</v>
      </c>
      <c r="F26" s="253" t="s">
        <v>173</v>
      </c>
      <c r="G26" s="253"/>
      <c r="H26" s="254" t="s">
        <v>173</v>
      </c>
      <c r="I26" s="253" t="s">
        <v>173</v>
      </c>
      <c r="J26" s="255"/>
      <c r="K26" s="256" t="s">
        <v>173</v>
      </c>
      <c r="L26" s="254" t="s">
        <v>173</v>
      </c>
      <c r="M26" s="253" t="s">
        <v>173</v>
      </c>
      <c r="N26" s="255"/>
      <c r="O26" s="256" t="s">
        <v>173</v>
      </c>
    </row>
    <row r="27" spans="1:15" s="54" customFormat="1" x14ac:dyDescent="0.2">
      <c r="A27" s="42" t="s">
        <v>19</v>
      </c>
      <c r="B27" s="240">
        <v>21</v>
      </c>
      <c r="C27" s="44">
        <f t="shared" si="0"/>
        <v>1.0238907849829351</v>
      </c>
      <c r="D27" s="180"/>
      <c r="E27" s="240">
        <v>22</v>
      </c>
      <c r="F27" s="44">
        <f t="shared" si="1"/>
        <v>1.0280373831775702</v>
      </c>
      <c r="G27" s="180"/>
      <c r="H27" s="45">
        <v>30852</v>
      </c>
      <c r="I27" s="44">
        <f t="shared" si="2"/>
        <v>0.66723992954749145</v>
      </c>
      <c r="J27" s="236"/>
      <c r="K27" s="230">
        <v>0</v>
      </c>
      <c r="L27" s="45">
        <v>212186</v>
      </c>
      <c r="M27" s="44">
        <f t="shared" si="3"/>
        <v>0.88890318824361803</v>
      </c>
      <c r="N27" s="236"/>
      <c r="O27" s="230">
        <v>8864.27</v>
      </c>
    </row>
    <row r="28" spans="1:15" s="54" customFormat="1" x14ac:dyDescent="0.2">
      <c r="A28" s="42" t="s">
        <v>20</v>
      </c>
      <c r="B28" s="238">
        <v>372</v>
      </c>
      <c r="C28" s="44">
        <f t="shared" si="0"/>
        <v>18.137493905411993</v>
      </c>
      <c r="D28" s="180"/>
      <c r="E28" s="238">
        <v>384</v>
      </c>
      <c r="F28" s="44">
        <f t="shared" si="1"/>
        <v>17.943925233644858</v>
      </c>
      <c r="G28" s="180"/>
      <c r="H28" s="45">
        <v>607399</v>
      </c>
      <c r="I28" s="44">
        <f t="shared" si="2"/>
        <v>13.136291519746427</v>
      </c>
      <c r="J28" s="236"/>
      <c r="K28" s="230">
        <v>0</v>
      </c>
      <c r="L28" s="45">
        <v>4412308</v>
      </c>
      <c r="M28" s="44">
        <f t="shared" si="3"/>
        <v>18.484323417722287</v>
      </c>
      <c r="N28" s="236"/>
      <c r="O28" s="230">
        <v>12887.9</v>
      </c>
    </row>
    <row r="29" spans="1:15" s="54" customFormat="1" ht="15.75" customHeight="1" x14ac:dyDescent="0.2">
      <c r="A29" s="42" t="s">
        <v>21</v>
      </c>
      <c r="B29" s="240">
        <v>16</v>
      </c>
      <c r="C29" s="44">
        <f t="shared" si="0"/>
        <v>0.78010726474890291</v>
      </c>
      <c r="D29" s="180"/>
      <c r="E29" s="240">
        <v>16</v>
      </c>
      <c r="F29" s="44">
        <f t="shared" si="1"/>
        <v>0.74766355140186924</v>
      </c>
      <c r="G29" s="180"/>
      <c r="H29" s="45">
        <v>53527</v>
      </c>
      <c r="I29" s="44">
        <f t="shared" si="2"/>
        <v>1.1576348926775761</v>
      </c>
      <c r="J29" s="236"/>
      <c r="K29" s="230">
        <v>0</v>
      </c>
      <c r="L29" s="45">
        <v>164351</v>
      </c>
      <c r="M29" s="44">
        <f t="shared" si="3"/>
        <v>0.68850974093967954</v>
      </c>
      <c r="N29" s="236"/>
      <c r="O29" s="230">
        <v>12662.79</v>
      </c>
    </row>
    <row r="30" spans="1:15" s="54" customFormat="1" x14ac:dyDescent="0.2">
      <c r="A30" s="42" t="s">
        <v>41</v>
      </c>
      <c r="B30" s="240">
        <v>27</v>
      </c>
      <c r="C30" s="44">
        <f t="shared" si="0"/>
        <v>1.3164310092637739</v>
      </c>
      <c r="D30" s="180"/>
      <c r="E30" s="240">
        <v>27</v>
      </c>
      <c r="F30" s="44">
        <f t="shared" si="1"/>
        <v>1.2616822429906542</v>
      </c>
      <c r="G30" s="180"/>
      <c r="H30" s="45">
        <v>64282</v>
      </c>
      <c r="I30" s="44">
        <f t="shared" si="2"/>
        <v>1.3902345764025621</v>
      </c>
      <c r="J30" s="236"/>
      <c r="K30" s="230">
        <v>433.93</v>
      </c>
      <c r="L30" s="45">
        <v>272199</v>
      </c>
      <c r="M30" s="44">
        <f t="shared" si="3"/>
        <v>1.1403134935232511</v>
      </c>
      <c r="N30" s="236"/>
      <c r="O30" s="230">
        <v>12368.55</v>
      </c>
    </row>
    <row r="31" spans="1:15" s="54" customFormat="1" x14ac:dyDescent="0.2">
      <c r="A31" s="42" t="s">
        <v>22</v>
      </c>
      <c r="B31" s="240">
        <v>13</v>
      </c>
      <c r="C31" s="44">
        <f t="shared" si="0"/>
        <v>0.63383715260848372</v>
      </c>
      <c r="D31" s="180"/>
      <c r="E31" s="240">
        <v>13</v>
      </c>
      <c r="F31" s="44">
        <f t="shared" si="1"/>
        <v>0.60747663551401865</v>
      </c>
      <c r="G31" s="180"/>
      <c r="H31" s="45">
        <v>0</v>
      </c>
      <c r="I31" s="44">
        <f t="shared" si="2"/>
        <v>0</v>
      </c>
      <c r="J31" s="236"/>
      <c r="K31" s="230">
        <v>0</v>
      </c>
      <c r="L31" s="45">
        <v>123475</v>
      </c>
      <c r="M31" s="44">
        <f t="shared" si="3"/>
        <v>0.51726938237386411</v>
      </c>
      <c r="N31" s="236"/>
      <c r="O31" s="230">
        <v>12322.5</v>
      </c>
    </row>
    <row r="32" spans="1:15" s="54" customFormat="1" ht="14.5" customHeight="1" x14ac:dyDescent="0.2">
      <c r="A32" s="42" t="s">
        <v>23</v>
      </c>
      <c r="B32" s="240">
        <v>52</v>
      </c>
      <c r="C32" s="44">
        <f t="shared" si="0"/>
        <v>2.5353486104339349</v>
      </c>
      <c r="D32" s="180"/>
      <c r="E32" s="240">
        <v>53</v>
      </c>
      <c r="F32" s="44">
        <f t="shared" si="1"/>
        <v>2.4766355140186915</v>
      </c>
      <c r="G32" s="180"/>
      <c r="H32" s="45">
        <v>106843</v>
      </c>
      <c r="I32" s="44">
        <f t="shared" si="2"/>
        <v>2.3107064628757499</v>
      </c>
      <c r="J32" s="236"/>
      <c r="K32" s="230">
        <v>0</v>
      </c>
      <c r="L32" s="45">
        <v>514225</v>
      </c>
      <c r="M32" s="44">
        <f t="shared" si="3"/>
        <v>2.1542243219372361</v>
      </c>
      <c r="N32" s="236"/>
      <c r="O32" s="230">
        <v>11162.64</v>
      </c>
    </row>
    <row r="33" spans="1:15" s="54" customFormat="1" x14ac:dyDescent="0.2">
      <c r="A33" s="42" t="s">
        <v>24</v>
      </c>
      <c r="B33" s="240">
        <v>147</v>
      </c>
      <c r="C33" s="44">
        <f t="shared" si="0"/>
        <v>7.1672354948805461</v>
      </c>
      <c r="D33" s="180"/>
      <c r="E33" s="240">
        <v>153</v>
      </c>
      <c r="F33" s="44">
        <f t="shared" si="1"/>
        <v>7.1495327102803738</v>
      </c>
      <c r="G33" s="180"/>
      <c r="H33" s="45">
        <v>95180</v>
      </c>
      <c r="I33" s="44">
        <f t="shared" si="2"/>
        <v>2.0584693535048046</v>
      </c>
      <c r="J33" s="236"/>
      <c r="K33" s="230">
        <v>0</v>
      </c>
      <c r="L33" s="45">
        <v>1934377</v>
      </c>
      <c r="M33" s="44">
        <f t="shared" si="3"/>
        <v>8.1036160847799792</v>
      </c>
      <c r="N33" s="236"/>
      <c r="O33" s="230">
        <v>13718.21</v>
      </c>
    </row>
    <row r="34" spans="1:15" s="54" customFormat="1" x14ac:dyDescent="0.2">
      <c r="A34" s="42" t="s">
        <v>42</v>
      </c>
      <c r="B34" s="252" t="s">
        <v>173</v>
      </c>
      <c r="C34" s="253" t="s">
        <v>173</v>
      </c>
      <c r="D34" s="253"/>
      <c r="E34" s="252" t="s">
        <v>173</v>
      </c>
      <c r="F34" s="253" t="s">
        <v>173</v>
      </c>
      <c r="G34" s="253"/>
      <c r="H34" s="254" t="s">
        <v>173</v>
      </c>
      <c r="I34" s="253" t="s">
        <v>173</v>
      </c>
      <c r="J34" s="255"/>
      <c r="K34" s="256" t="s">
        <v>173</v>
      </c>
      <c r="L34" s="254" t="s">
        <v>173</v>
      </c>
      <c r="M34" s="253" t="s">
        <v>173</v>
      </c>
      <c r="N34" s="255"/>
      <c r="O34" s="256" t="s">
        <v>173</v>
      </c>
    </row>
    <row r="35" spans="1:15" s="54" customFormat="1" x14ac:dyDescent="0.2">
      <c r="A35" s="42" t="s">
        <v>43</v>
      </c>
      <c r="B35" s="252" t="s">
        <v>173</v>
      </c>
      <c r="C35" s="253" t="s">
        <v>173</v>
      </c>
      <c r="D35" s="253"/>
      <c r="E35" s="252" t="s">
        <v>173</v>
      </c>
      <c r="F35" s="253" t="s">
        <v>173</v>
      </c>
      <c r="G35" s="253"/>
      <c r="H35" s="254" t="s">
        <v>173</v>
      </c>
      <c r="I35" s="253" t="s">
        <v>173</v>
      </c>
      <c r="J35" s="255"/>
      <c r="K35" s="256" t="s">
        <v>173</v>
      </c>
      <c r="L35" s="254" t="s">
        <v>173</v>
      </c>
      <c r="M35" s="253" t="s">
        <v>173</v>
      </c>
      <c r="N35" s="255"/>
      <c r="O35" s="256" t="s">
        <v>173</v>
      </c>
    </row>
    <row r="36" spans="1:15" s="54" customFormat="1" x14ac:dyDescent="0.2">
      <c r="A36" s="37"/>
      <c r="B36" s="43"/>
      <c r="C36" s="44"/>
      <c r="D36" s="44"/>
      <c r="E36" s="43"/>
      <c r="F36" s="44"/>
      <c r="G36" s="44"/>
      <c r="H36" s="45"/>
      <c r="I36" s="47"/>
      <c r="J36" s="236"/>
      <c r="K36" s="231"/>
      <c r="L36" s="45"/>
      <c r="M36" s="47"/>
      <c r="N36" s="236"/>
      <c r="O36" s="231"/>
    </row>
    <row r="37" spans="1:15" s="54" customFormat="1" x14ac:dyDescent="0.2">
      <c r="A37" s="37" t="s">
        <v>4</v>
      </c>
      <c r="B37" s="38">
        <f>SUM(B38:B41)</f>
        <v>77</v>
      </c>
      <c r="C37" s="39">
        <f>(B37/B$59)*100</f>
        <v>3.7542662116040959</v>
      </c>
      <c r="D37" s="39"/>
      <c r="E37" s="38">
        <f>SUM(E38:E41)</f>
        <v>83</v>
      </c>
      <c r="F37" s="39">
        <f>(E37/E$59)*100</f>
        <v>3.8785046728971961</v>
      </c>
      <c r="G37" s="39"/>
      <c r="H37" s="48">
        <v>234155</v>
      </c>
      <c r="I37" s="39">
        <f>(H37/H$59)*100</f>
        <v>5.0640984604950363</v>
      </c>
      <c r="J37" s="236"/>
      <c r="K37" s="232">
        <v>0</v>
      </c>
      <c r="L37" s="48">
        <v>866788</v>
      </c>
      <c r="M37" s="39">
        <f>(L37/L$59)*100</f>
        <v>3.6312038340480011</v>
      </c>
      <c r="N37" s="236"/>
      <c r="O37" s="232">
        <v>12744.69</v>
      </c>
    </row>
    <row r="38" spans="1:15" s="54" customFormat="1" x14ac:dyDescent="0.2">
      <c r="A38" s="42" t="s">
        <v>25</v>
      </c>
      <c r="B38" s="49">
        <v>10</v>
      </c>
      <c r="C38" s="44">
        <f>(B38/B$59)*100</f>
        <v>0.48756704046806437</v>
      </c>
      <c r="D38" s="44"/>
      <c r="E38" s="49">
        <v>11</v>
      </c>
      <c r="F38" s="44">
        <f>(E38/E$59)*100</f>
        <v>0.5140186915887851</v>
      </c>
      <c r="G38" s="44"/>
      <c r="H38" s="45">
        <v>25510</v>
      </c>
      <c r="I38" s="44">
        <f>(H38/H$59)*100</f>
        <v>0.55170785047181725</v>
      </c>
      <c r="J38" s="236"/>
      <c r="K38" s="230">
        <v>0</v>
      </c>
      <c r="L38" s="45">
        <v>141905</v>
      </c>
      <c r="M38" s="44">
        <f>(L38/L$59)*100</f>
        <v>0.59447751938257287</v>
      </c>
      <c r="N38" s="236"/>
      <c r="O38" s="230">
        <v>14916.94</v>
      </c>
    </row>
    <row r="39" spans="1:15" s="54" customFormat="1" x14ac:dyDescent="0.2">
      <c r="A39" s="42" t="s">
        <v>26</v>
      </c>
      <c r="B39" s="49">
        <v>29</v>
      </c>
      <c r="C39" s="44">
        <f>(B39/B$59)*100</f>
        <v>1.4139444173573867</v>
      </c>
      <c r="D39" s="44"/>
      <c r="E39" s="49">
        <v>33</v>
      </c>
      <c r="F39" s="44">
        <f>(E39/E$59)*100</f>
        <v>1.542056074766355</v>
      </c>
      <c r="G39" s="44"/>
      <c r="H39" s="45">
        <v>92460</v>
      </c>
      <c r="I39" s="44">
        <f>(H39/H$59)*100</f>
        <v>1.9996435850499501</v>
      </c>
      <c r="J39" s="236"/>
      <c r="K39" s="230">
        <v>0</v>
      </c>
      <c r="L39" s="45">
        <v>331603</v>
      </c>
      <c r="M39" s="44">
        <f>(L39/L$59)*100</f>
        <v>1.3891725369776915</v>
      </c>
      <c r="N39" s="236"/>
      <c r="O39" s="230">
        <v>11085.63</v>
      </c>
    </row>
    <row r="40" spans="1:15" s="54" customFormat="1" x14ac:dyDescent="0.2">
      <c r="A40" s="42" t="s">
        <v>27</v>
      </c>
      <c r="B40" s="49">
        <v>15</v>
      </c>
      <c r="C40" s="44">
        <f>(B40/B$59)*100</f>
        <v>0.73135056070209647</v>
      </c>
      <c r="D40" s="44"/>
      <c r="E40" s="49">
        <v>16</v>
      </c>
      <c r="F40" s="44">
        <f>(E40/E$59)*100</f>
        <v>0.74766355140186924</v>
      </c>
      <c r="G40" s="44"/>
      <c r="H40" s="45">
        <v>33488</v>
      </c>
      <c r="I40" s="44">
        <f>(H40/H$59)*100</f>
        <v>0.72424901985888734</v>
      </c>
      <c r="J40" s="236"/>
      <c r="K40" s="230">
        <v>0</v>
      </c>
      <c r="L40" s="45">
        <v>182797</v>
      </c>
      <c r="M40" s="44">
        <f>(L40/L$59)*100</f>
        <v>0.76578490617368078</v>
      </c>
      <c r="N40" s="236"/>
      <c r="O40" s="230">
        <v>12768.68</v>
      </c>
    </row>
    <row r="41" spans="1:15" s="54" customFormat="1" ht="14.5" customHeight="1" x14ac:dyDescent="0.2">
      <c r="A41" s="42" t="s">
        <v>28</v>
      </c>
      <c r="B41" s="49">
        <v>23</v>
      </c>
      <c r="C41" s="44">
        <f>(B41/B$59)*100</f>
        <v>1.1214041930765479</v>
      </c>
      <c r="D41" s="44"/>
      <c r="E41" s="49">
        <v>23</v>
      </c>
      <c r="F41" s="44">
        <f>(E41/E$59)*100</f>
        <v>1.0747663551401869</v>
      </c>
      <c r="G41" s="44"/>
      <c r="H41" s="45">
        <v>82697</v>
      </c>
      <c r="I41" s="44">
        <f>(H41/H$59)*100</f>
        <v>1.7884980051143817</v>
      </c>
      <c r="J41" s="236"/>
      <c r="K41" s="230">
        <v>0</v>
      </c>
      <c r="L41" s="45">
        <v>210483</v>
      </c>
      <c r="M41" s="44">
        <f>(L41/L$59)*100</f>
        <v>0.8817688715140557</v>
      </c>
      <c r="N41" s="236"/>
      <c r="O41" s="230">
        <v>7995.18</v>
      </c>
    </row>
    <row r="42" spans="1:15" s="54" customFormat="1" x14ac:dyDescent="0.2">
      <c r="A42" s="37"/>
      <c r="B42" s="49"/>
      <c r="C42" s="44"/>
      <c r="D42" s="44"/>
      <c r="E42" s="49"/>
      <c r="F42" s="44"/>
      <c r="G42" s="44"/>
      <c r="H42" s="45"/>
      <c r="I42" s="47"/>
      <c r="J42" s="236"/>
      <c r="K42" s="231"/>
      <c r="L42" s="45"/>
      <c r="M42" s="47"/>
      <c r="N42" s="236"/>
      <c r="O42" s="231"/>
    </row>
    <row r="43" spans="1:15" s="54" customFormat="1" x14ac:dyDescent="0.2">
      <c r="A43" s="37" t="s">
        <v>5</v>
      </c>
      <c r="B43" s="38">
        <f>SUM(B44:B46)</f>
        <v>467</v>
      </c>
      <c r="C43" s="39">
        <f>(B43/B$59)*100</f>
        <v>22.769380789858605</v>
      </c>
      <c r="D43" s="39"/>
      <c r="E43" s="38">
        <f>SUM(E44:E46)</f>
        <v>510</v>
      </c>
      <c r="F43" s="39">
        <f>(E43/E$59)*100</f>
        <v>23.831775700934578</v>
      </c>
      <c r="G43" s="39"/>
      <c r="H43" s="48">
        <v>903825</v>
      </c>
      <c r="I43" s="39">
        <f>(H43/H$59)*100</f>
        <v>19.547132416804793</v>
      </c>
      <c r="J43" s="236"/>
      <c r="K43" s="232">
        <v>0</v>
      </c>
      <c r="L43" s="48">
        <v>6137631</v>
      </c>
      <c r="M43" s="39">
        <f>(L43/L$59)*100</f>
        <v>25.712157089359643</v>
      </c>
      <c r="N43" s="236"/>
      <c r="O43" s="232">
        <v>13398.21</v>
      </c>
    </row>
    <row r="44" spans="1:15" s="54" customFormat="1" x14ac:dyDescent="0.2">
      <c r="A44" s="42" t="s">
        <v>29</v>
      </c>
      <c r="B44" s="43">
        <v>76</v>
      </c>
      <c r="C44" s="44">
        <f>(B44/B$59)*100</f>
        <v>3.7055095075572893</v>
      </c>
      <c r="D44" s="44"/>
      <c r="E44" s="43">
        <v>85</v>
      </c>
      <c r="F44" s="44">
        <f>(E44/E$59)*100</f>
        <v>3.9719626168224296</v>
      </c>
      <c r="G44" s="44"/>
      <c r="H44" s="45">
        <v>162403</v>
      </c>
      <c r="I44" s="44">
        <f>(H44/H$59)*100</f>
        <v>3.5123092920491783</v>
      </c>
      <c r="J44" s="236"/>
      <c r="K44" s="230">
        <v>0</v>
      </c>
      <c r="L44" s="45">
        <v>999190</v>
      </c>
      <c r="M44" s="44">
        <f>(L44/L$59)*100</f>
        <v>4.1858707768709555</v>
      </c>
      <c r="N44" s="236"/>
      <c r="O44" s="230">
        <v>12930.69</v>
      </c>
    </row>
    <row r="45" spans="1:15" s="54" customFormat="1" x14ac:dyDescent="0.2">
      <c r="A45" s="42" t="s">
        <v>30</v>
      </c>
      <c r="B45" s="43">
        <v>61</v>
      </c>
      <c r="C45" s="44">
        <f>(B45/B$59)*100</f>
        <v>2.9741589468551926</v>
      </c>
      <c r="D45" s="44"/>
      <c r="E45" s="43">
        <v>66</v>
      </c>
      <c r="F45" s="44">
        <f>(E45/E$59)*100</f>
        <v>3.08411214953271</v>
      </c>
      <c r="G45" s="44"/>
      <c r="H45" s="45">
        <v>185077</v>
      </c>
      <c r="I45" s="44">
        <f>(H45/H$59)*100</f>
        <v>4.0026826280585075</v>
      </c>
      <c r="J45" s="236"/>
      <c r="K45" s="230">
        <v>0</v>
      </c>
      <c r="L45" s="45">
        <v>748308</v>
      </c>
      <c r="M45" s="44">
        <f>(L45/L$59)*100</f>
        <v>3.1348598257576148</v>
      </c>
      <c r="N45" s="236"/>
      <c r="O45" s="230">
        <v>12794.73</v>
      </c>
    </row>
    <row r="46" spans="1:15" s="54" customFormat="1" x14ac:dyDescent="0.2">
      <c r="A46" s="42" t="s">
        <v>31</v>
      </c>
      <c r="B46" s="43">
        <v>330</v>
      </c>
      <c r="C46" s="44">
        <f>(B46/B$59)*100</f>
        <v>16.089712335446123</v>
      </c>
      <c r="D46" s="44"/>
      <c r="E46" s="43">
        <v>359</v>
      </c>
      <c r="F46" s="44">
        <f>(E46/E$59)*100</f>
        <v>16.77570093457944</v>
      </c>
      <c r="G46" s="44"/>
      <c r="H46" s="45">
        <v>556346</v>
      </c>
      <c r="I46" s="44">
        <f>(H46/H$59)*100</f>
        <v>12.032162123817862</v>
      </c>
      <c r="J46" s="236"/>
      <c r="K46" s="230">
        <v>0</v>
      </c>
      <c r="L46" s="45">
        <v>4390133</v>
      </c>
      <c r="M46" s="44">
        <f>(L46/L$59)*100</f>
        <v>18.391426486731071</v>
      </c>
      <c r="N46" s="236"/>
      <c r="O46" s="230">
        <v>13726.88</v>
      </c>
    </row>
    <row r="47" spans="1:15" s="54" customFormat="1" x14ac:dyDescent="0.2">
      <c r="A47" s="37"/>
      <c r="B47" s="43"/>
      <c r="C47" s="44"/>
      <c r="D47" s="44"/>
      <c r="E47" s="43"/>
      <c r="F47" s="44"/>
      <c r="G47" s="44"/>
      <c r="H47" s="45"/>
      <c r="I47" s="47"/>
      <c r="J47" s="236"/>
      <c r="K47" s="231"/>
      <c r="L47" s="45"/>
      <c r="M47" s="47"/>
      <c r="N47" s="236"/>
      <c r="O47" s="231"/>
    </row>
    <row r="48" spans="1:15" s="54" customFormat="1" x14ac:dyDescent="0.2">
      <c r="A48" s="37" t="s">
        <v>6</v>
      </c>
      <c r="B48" s="38">
        <v>53</v>
      </c>
      <c r="C48" s="39">
        <f>(B48/B$59)*100</f>
        <v>2.5841053144807411</v>
      </c>
      <c r="D48" s="39"/>
      <c r="E48" s="38">
        <v>54</v>
      </c>
      <c r="F48" s="39">
        <f>(E48/E$59)*100</f>
        <v>2.5233644859813085</v>
      </c>
      <c r="G48" s="39"/>
      <c r="H48" s="48">
        <v>84299</v>
      </c>
      <c r="I48" s="39">
        <f>(H48/H$59)*100</f>
        <v>1.8231446525646307</v>
      </c>
      <c r="J48" s="236"/>
      <c r="K48" s="232">
        <v>0</v>
      </c>
      <c r="L48" s="48">
        <v>649580</v>
      </c>
      <c r="M48" s="39">
        <f>(L48/L$59)*100</f>
        <v>2.7212621615907238</v>
      </c>
      <c r="N48" s="236"/>
      <c r="O48" s="232">
        <v>12117.64</v>
      </c>
    </row>
    <row r="49" spans="1:15" s="54" customFormat="1" x14ac:dyDescent="0.2">
      <c r="A49" s="42" t="s">
        <v>32</v>
      </c>
      <c r="B49" s="49">
        <v>19</v>
      </c>
      <c r="C49" s="44">
        <f>(B49/B$59)*100</f>
        <v>0.92637737688932231</v>
      </c>
      <c r="D49" s="44"/>
      <c r="E49" s="49">
        <v>19</v>
      </c>
      <c r="F49" s="44">
        <f>(E49/E$59)*100</f>
        <v>0.88785046728971972</v>
      </c>
      <c r="G49" s="44"/>
      <c r="H49" s="45">
        <v>15023</v>
      </c>
      <c r="I49" s="44">
        <f>(H49/H$59)*100</f>
        <v>0.32490423510929484</v>
      </c>
      <c r="J49" s="236"/>
      <c r="K49" s="230">
        <v>0</v>
      </c>
      <c r="L49" s="45">
        <v>203285</v>
      </c>
      <c r="M49" s="44">
        <f>(L49/L$59)*100</f>
        <v>0.85161454866062736</v>
      </c>
      <c r="N49" s="236"/>
      <c r="O49" s="230">
        <v>11581.9</v>
      </c>
    </row>
    <row r="50" spans="1:15" s="54" customFormat="1" x14ac:dyDescent="0.2">
      <c r="A50" s="42" t="s">
        <v>33</v>
      </c>
      <c r="B50" s="252" t="s">
        <v>173</v>
      </c>
      <c r="C50" s="253" t="s">
        <v>173</v>
      </c>
      <c r="D50" s="253"/>
      <c r="E50" s="252" t="s">
        <v>173</v>
      </c>
      <c r="F50" s="253" t="s">
        <v>173</v>
      </c>
      <c r="G50" s="253"/>
      <c r="H50" s="254" t="s">
        <v>173</v>
      </c>
      <c r="I50" s="253" t="s">
        <v>173</v>
      </c>
      <c r="J50" s="255"/>
      <c r="K50" s="256" t="s">
        <v>173</v>
      </c>
      <c r="L50" s="254" t="s">
        <v>173</v>
      </c>
      <c r="M50" s="253" t="s">
        <v>173</v>
      </c>
      <c r="N50" s="255"/>
      <c r="O50" s="256" t="s">
        <v>173</v>
      </c>
    </row>
    <row r="51" spans="1:15" s="54" customFormat="1" x14ac:dyDescent="0.2">
      <c r="A51" s="42" t="s">
        <v>34</v>
      </c>
      <c r="B51" s="252" t="s">
        <v>173</v>
      </c>
      <c r="C51" s="253" t="s">
        <v>173</v>
      </c>
      <c r="D51" s="253"/>
      <c r="E51" s="252" t="s">
        <v>173</v>
      </c>
      <c r="F51" s="253" t="s">
        <v>173</v>
      </c>
      <c r="G51" s="253"/>
      <c r="H51" s="254" t="s">
        <v>173</v>
      </c>
      <c r="I51" s="253" t="s">
        <v>173</v>
      </c>
      <c r="J51" s="255"/>
      <c r="K51" s="256" t="s">
        <v>173</v>
      </c>
      <c r="L51" s="254" t="s">
        <v>173</v>
      </c>
      <c r="M51" s="253" t="s">
        <v>173</v>
      </c>
      <c r="N51" s="255"/>
      <c r="O51" s="256" t="s">
        <v>173</v>
      </c>
    </row>
    <row r="52" spans="1:15" s="54" customFormat="1" x14ac:dyDescent="0.2">
      <c r="A52" s="42" t="s">
        <v>35</v>
      </c>
      <c r="B52" s="49">
        <v>27</v>
      </c>
      <c r="C52" s="44">
        <f>(B52/B$59)*100</f>
        <v>1.3164310092637739</v>
      </c>
      <c r="D52" s="44"/>
      <c r="E52" s="49">
        <v>28</v>
      </c>
      <c r="F52" s="44">
        <f>(E52/E$59)*100</f>
        <v>1.3084112149532712</v>
      </c>
      <c r="G52" s="44"/>
      <c r="H52" s="45">
        <v>58393</v>
      </c>
      <c r="I52" s="44">
        <f>(H52/H$59)*100</f>
        <v>1.2628724622736505</v>
      </c>
      <c r="J52" s="236"/>
      <c r="K52" s="230">
        <v>0</v>
      </c>
      <c r="L52" s="45">
        <v>354643</v>
      </c>
      <c r="M52" s="44">
        <f>(L52/L$59)*100</f>
        <v>1.4856931813987795</v>
      </c>
      <c r="N52" s="236"/>
      <c r="O52" s="230">
        <v>12480.25</v>
      </c>
    </row>
    <row r="53" spans="1:15" s="54" customFormat="1" x14ac:dyDescent="0.2">
      <c r="A53" s="37"/>
      <c r="B53" s="49"/>
      <c r="C53" s="44"/>
      <c r="D53" s="44"/>
      <c r="E53" s="49"/>
      <c r="F53" s="44"/>
      <c r="G53" s="44"/>
      <c r="H53" s="45"/>
      <c r="I53" s="47"/>
      <c r="J53" s="236"/>
      <c r="K53" s="231"/>
      <c r="L53" s="45"/>
      <c r="M53" s="47"/>
      <c r="N53" s="236"/>
      <c r="O53" s="231"/>
    </row>
    <row r="54" spans="1:15" s="54" customFormat="1" x14ac:dyDescent="0.2">
      <c r="A54" s="37" t="s">
        <v>7</v>
      </c>
      <c r="B54" s="38">
        <v>82</v>
      </c>
      <c r="C54" s="39">
        <f>(B54/B$59)*100</f>
        <v>3.9980497318381278</v>
      </c>
      <c r="D54" s="39"/>
      <c r="E54" s="38">
        <v>85</v>
      </c>
      <c r="F54" s="39">
        <f>(E54/E$59)*100</f>
        <v>3.9719626168224296</v>
      </c>
      <c r="G54" s="39"/>
      <c r="H54" s="48">
        <v>165736</v>
      </c>
      <c r="I54" s="39">
        <f>(H54/H$59)*100</f>
        <v>3.5843924855271312</v>
      </c>
      <c r="J54" s="236"/>
      <c r="K54" s="232">
        <v>0</v>
      </c>
      <c r="L54" s="48">
        <v>951761</v>
      </c>
      <c r="M54" s="39">
        <f>(L54/L$59)*100</f>
        <v>3.9871781707838125</v>
      </c>
      <c r="N54" s="236"/>
      <c r="O54" s="232">
        <v>12915.22</v>
      </c>
    </row>
    <row r="55" spans="1:15" s="54" customFormat="1" x14ac:dyDescent="0.2">
      <c r="A55" s="42" t="s">
        <v>36</v>
      </c>
      <c r="B55" s="252" t="s">
        <v>173</v>
      </c>
      <c r="C55" s="253" t="s">
        <v>173</v>
      </c>
      <c r="D55" s="253"/>
      <c r="E55" s="252" t="s">
        <v>173</v>
      </c>
      <c r="F55" s="253" t="s">
        <v>173</v>
      </c>
      <c r="G55" s="253"/>
      <c r="H55" s="254" t="s">
        <v>173</v>
      </c>
      <c r="I55" s="253" t="s">
        <v>173</v>
      </c>
      <c r="J55" s="255"/>
      <c r="K55" s="256" t="s">
        <v>173</v>
      </c>
      <c r="L55" s="254" t="s">
        <v>173</v>
      </c>
      <c r="M55" s="253" t="s">
        <v>173</v>
      </c>
      <c r="N55" s="255"/>
      <c r="O55" s="256" t="s">
        <v>173</v>
      </c>
    </row>
    <row r="56" spans="1:15" s="54" customFormat="1" x14ac:dyDescent="0.2">
      <c r="A56" s="42" t="s">
        <v>37</v>
      </c>
      <c r="B56" s="252" t="s">
        <v>173</v>
      </c>
      <c r="C56" s="253" t="s">
        <v>173</v>
      </c>
      <c r="D56" s="253"/>
      <c r="E56" s="252" t="s">
        <v>173</v>
      </c>
      <c r="F56" s="253" t="s">
        <v>173</v>
      </c>
      <c r="G56" s="253"/>
      <c r="H56" s="254" t="s">
        <v>173</v>
      </c>
      <c r="I56" s="253" t="s">
        <v>173</v>
      </c>
      <c r="J56" s="255"/>
      <c r="K56" s="256" t="s">
        <v>173</v>
      </c>
      <c r="L56" s="254" t="s">
        <v>173</v>
      </c>
      <c r="M56" s="253" t="s">
        <v>173</v>
      </c>
      <c r="N56" s="255"/>
      <c r="O56" s="256" t="s">
        <v>173</v>
      </c>
    </row>
    <row r="57" spans="1:15" s="54" customFormat="1" x14ac:dyDescent="0.2">
      <c r="A57" s="42" t="s">
        <v>67</v>
      </c>
      <c r="B57" s="43">
        <v>71</v>
      </c>
      <c r="C57" s="44">
        <f>(B57/B$59)*100</f>
        <v>3.4617259873232569</v>
      </c>
      <c r="D57" s="44"/>
      <c r="E57" s="43">
        <v>74</v>
      </c>
      <c r="F57" s="44">
        <f>(E57/E$59)*100</f>
        <v>3.4579439252336446</v>
      </c>
      <c r="G57" s="44"/>
      <c r="H57" s="45">
        <v>136804</v>
      </c>
      <c r="I57" s="44">
        <f>(H57/H$59)*100</f>
        <v>2.9586766278301249</v>
      </c>
      <c r="J57" s="236"/>
      <c r="K57" s="230">
        <v>0</v>
      </c>
      <c r="L57" s="45">
        <v>850441</v>
      </c>
      <c r="M57" s="44">
        <f>(L57/L$59)*100</f>
        <v>3.5627219341195491</v>
      </c>
      <c r="N57" s="236"/>
      <c r="O57" s="230">
        <v>13131.1</v>
      </c>
    </row>
    <row r="58" spans="1:15" s="54" customFormat="1" x14ac:dyDescent="0.2">
      <c r="A58" s="37"/>
      <c r="B58" s="43"/>
      <c r="C58" s="56"/>
      <c r="D58" s="56"/>
      <c r="E58" s="43"/>
      <c r="F58" s="56"/>
      <c r="G58" s="56"/>
      <c r="H58" s="57"/>
      <c r="I58" s="56"/>
      <c r="J58" s="236"/>
      <c r="K58" s="46"/>
      <c r="L58" s="57"/>
      <c r="M58" s="56"/>
      <c r="N58" s="236"/>
      <c r="O58" s="46"/>
    </row>
    <row r="59" spans="1:15" s="54" customFormat="1" x14ac:dyDescent="0.2">
      <c r="A59" s="58" t="s">
        <v>0</v>
      </c>
      <c r="B59" s="59">
        <f>B13+B19+B21+B37+B43+B48+B54</f>
        <v>2051</v>
      </c>
      <c r="C59" s="60">
        <f>C13+C19+C21+C37+C43+C48+C54</f>
        <v>99.999999999999972</v>
      </c>
      <c r="D59" s="60" t="s">
        <v>11</v>
      </c>
      <c r="E59" s="59">
        <f>E13+E19+E21+E37+E43+E48+E54</f>
        <v>2140</v>
      </c>
      <c r="F59" s="60">
        <f>F13+F19+F21+F37+F43+F48+F54</f>
        <v>99.999999999999986</v>
      </c>
      <c r="G59" s="60" t="s">
        <v>11</v>
      </c>
      <c r="H59" s="61">
        <f>H13+H19+H21+H37+H43+H48+H54</f>
        <v>4623824</v>
      </c>
      <c r="I59" s="60">
        <f>I13+I19+I21+I37+I43+I48+I54</f>
        <v>99.999999999999986</v>
      </c>
      <c r="J59" s="237" t="s">
        <v>11</v>
      </c>
      <c r="K59" s="233">
        <v>0</v>
      </c>
      <c r="L59" s="61">
        <f>L13+L19+L21+L37+L43+L48+L54</f>
        <v>23870541</v>
      </c>
      <c r="M59" s="60">
        <f>M13+M19+M21+M37+M43+M48+M54</f>
        <v>99.999999999999986</v>
      </c>
      <c r="N59" s="237" t="s">
        <v>11</v>
      </c>
      <c r="O59" s="233">
        <v>12661.69</v>
      </c>
    </row>
    <row r="60" spans="1:15" x14ac:dyDescent="0.2">
      <c r="L60" s="19"/>
      <c r="M60" s="19"/>
      <c r="N60" s="19"/>
      <c r="O60" s="19"/>
    </row>
    <row r="61" spans="1:15" x14ac:dyDescent="0.2">
      <c r="A61" s="78" t="s">
        <v>180</v>
      </c>
    </row>
    <row r="62" spans="1:15" x14ac:dyDescent="0.2">
      <c r="I62" s="64"/>
    </row>
  </sheetData>
  <mergeCells count="10">
    <mergeCell ref="A1:O1"/>
    <mergeCell ref="A2:O2"/>
    <mergeCell ref="A4:O4"/>
    <mergeCell ref="A5:O5"/>
    <mergeCell ref="A7:O7"/>
    <mergeCell ref="L9:O9"/>
    <mergeCell ref="K9:K11"/>
    <mergeCell ref="L10:L11"/>
    <mergeCell ref="O10:O11"/>
    <mergeCell ref="A6:O6"/>
  </mergeCells>
  <pageMargins left="0.7" right="0.7" top="0.75" bottom="0.75" header="0.3" footer="0.3"/>
  <pageSetup scale="65"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FF"/>
    <pageSetUpPr fitToPage="1"/>
  </sheetPr>
  <dimension ref="A1:L23"/>
  <sheetViews>
    <sheetView showGridLines="0" zoomScaleNormal="100" workbookViewId="0">
      <selection sqref="A1:L1"/>
    </sheetView>
  </sheetViews>
  <sheetFormatPr baseColWidth="10" defaultColWidth="9.1640625" defaultRowHeight="15" x14ac:dyDescent="0.2"/>
  <cols>
    <col min="1" max="1" width="27.6640625" style="1" customWidth="1"/>
    <col min="2" max="2" width="12.5" style="1" customWidth="1"/>
    <col min="3" max="3" width="7.5" style="1" customWidth="1"/>
    <col min="4" max="4" width="2.33203125" style="1" customWidth="1"/>
    <col min="5" max="5" width="13.1640625" style="1" customWidth="1"/>
    <col min="6" max="6" width="7.5" style="1" customWidth="1"/>
    <col min="7" max="7" width="2.33203125" style="1" customWidth="1"/>
    <col min="8" max="8" width="12.6640625" style="1" customWidth="1"/>
    <col min="9" max="9" width="14.5" style="1" customWidth="1"/>
    <col min="10" max="10" width="7.5" style="1" customWidth="1"/>
    <col min="11" max="11" width="2.33203125" style="1" customWidth="1"/>
    <col min="12" max="12" width="14.83203125" style="1" customWidth="1"/>
    <col min="13" max="16384" width="9.1640625" style="1"/>
  </cols>
  <sheetData>
    <row r="1" spans="1:12" ht="18" x14ac:dyDescent="0.2">
      <c r="A1" s="295" t="s">
        <v>8</v>
      </c>
      <c r="B1" s="295"/>
      <c r="C1" s="295"/>
      <c r="D1" s="295"/>
      <c r="E1" s="295"/>
      <c r="F1" s="295"/>
      <c r="G1" s="295"/>
      <c r="H1" s="295"/>
      <c r="I1" s="295"/>
      <c r="J1" s="295"/>
      <c r="K1" s="295"/>
      <c r="L1" s="295"/>
    </row>
    <row r="2" spans="1:12" ht="18" x14ac:dyDescent="0.2">
      <c r="A2" s="295" t="s">
        <v>161</v>
      </c>
      <c r="B2" s="295"/>
      <c r="C2" s="295"/>
      <c r="D2" s="295"/>
      <c r="E2" s="295"/>
      <c r="F2" s="295"/>
      <c r="G2" s="295"/>
      <c r="H2" s="295"/>
      <c r="I2" s="295"/>
      <c r="J2" s="295"/>
      <c r="K2" s="295"/>
      <c r="L2" s="295"/>
    </row>
    <row r="3" spans="1:12" x14ac:dyDescent="0.2">
      <c r="A3" s="55"/>
      <c r="B3" s="55"/>
      <c r="C3" s="55"/>
      <c r="D3" s="55"/>
      <c r="E3" s="55"/>
      <c r="F3" s="55"/>
    </row>
    <row r="4" spans="1:12" ht="18" x14ac:dyDescent="0.2">
      <c r="A4" s="295" t="s">
        <v>167</v>
      </c>
      <c r="B4" s="295"/>
      <c r="C4" s="295"/>
      <c r="D4" s="295"/>
      <c r="E4" s="295"/>
      <c r="F4" s="295"/>
      <c r="G4" s="295"/>
      <c r="H4" s="295"/>
      <c r="I4" s="295"/>
      <c r="J4" s="295"/>
      <c r="K4" s="295"/>
      <c r="L4" s="295"/>
    </row>
    <row r="5" spans="1:12" ht="18" x14ac:dyDescent="0.2">
      <c r="A5" s="295" t="s">
        <v>112</v>
      </c>
      <c r="B5" s="295"/>
      <c r="C5" s="295"/>
      <c r="D5" s="295"/>
      <c r="E5" s="295"/>
      <c r="F5" s="295"/>
      <c r="G5" s="295"/>
      <c r="H5" s="295"/>
      <c r="I5" s="295"/>
      <c r="J5" s="295"/>
      <c r="K5" s="295"/>
      <c r="L5" s="295"/>
    </row>
    <row r="6" spans="1:12" ht="18" x14ac:dyDescent="0.2">
      <c r="A6" s="295" t="s">
        <v>203</v>
      </c>
      <c r="B6" s="295"/>
      <c r="C6" s="295"/>
      <c r="D6" s="295"/>
      <c r="E6" s="295"/>
      <c r="F6" s="295"/>
      <c r="G6" s="295"/>
      <c r="H6" s="295"/>
      <c r="I6" s="295"/>
      <c r="J6" s="295"/>
      <c r="K6" s="295"/>
      <c r="L6" s="295"/>
    </row>
    <row r="7" spans="1:12" ht="18" x14ac:dyDescent="0.2">
      <c r="A7" s="263"/>
      <c r="B7" s="263"/>
      <c r="C7" s="263"/>
      <c r="D7" s="263"/>
      <c r="E7" s="263"/>
      <c r="F7" s="263"/>
      <c r="G7" s="263"/>
      <c r="H7" s="263"/>
      <c r="I7" s="263"/>
      <c r="J7" s="263"/>
      <c r="K7" s="263"/>
      <c r="L7" s="263"/>
    </row>
    <row r="8" spans="1:12" ht="16" x14ac:dyDescent="0.2">
      <c r="A8" s="264"/>
      <c r="B8" s="264"/>
      <c r="C8" s="264"/>
      <c r="D8" s="264"/>
      <c r="E8" s="264"/>
      <c r="F8" s="264"/>
      <c r="G8" s="264"/>
      <c r="H8" s="264"/>
    </row>
    <row r="9" spans="1:12" ht="32.25" customHeight="1" x14ac:dyDescent="0.2">
      <c r="A9" s="13"/>
      <c r="B9" s="18"/>
      <c r="C9" s="203" t="s">
        <v>40</v>
      </c>
      <c r="D9" s="204"/>
      <c r="E9" s="201" t="s">
        <v>10</v>
      </c>
      <c r="F9" s="203" t="s">
        <v>40</v>
      </c>
      <c r="G9" s="234"/>
      <c r="H9" s="321" t="s">
        <v>149</v>
      </c>
      <c r="I9" s="318" t="s">
        <v>204</v>
      </c>
      <c r="J9" s="203" t="s">
        <v>40</v>
      </c>
      <c r="K9" s="234"/>
      <c r="L9" s="321" t="s">
        <v>205</v>
      </c>
    </row>
    <row r="10" spans="1:12" ht="16.5" customHeight="1" x14ac:dyDescent="0.2">
      <c r="A10" s="205" t="s">
        <v>154</v>
      </c>
      <c r="B10" s="6" t="s">
        <v>63</v>
      </c>
      <c r="C10" s="7" t="s">
        <v>9</v>
      </c>
      <c r="D10" s="76"/>
      <c r="E10" s="202" t="s">
        <v>65</v>
      </c>
      <c r="F10" s="7" t="s">
        <v>9</v>
      </c>
      <c r="G10" s="75"/>
      <c r="H10" s="322"/>
      <c r="I10" s="319"/>
      <c r="J10" s="7" t="s">
        <v>9</v>
      </c>
      <c r="K10" s="75"/>
      <c r="L10" s="322"/>
    </row>
    <row r="11" spans="1:12" ht="15.75" customHeight="1" x14ac:dyDescent="0.2">
      <c r="A11" s="8"/>
      <c r="B11" s="9"/>
      <c r="C11" s="10"/>
      <c r="D11" s="10"/>
      <c r="E11" s="9"/>
      <c r="F11" s="10"/>
      <c r="G11" s="19"/>
      <c r="H11" s="11"/>
      <c r="I11" s="9"/>
      <c r="J11" s="10"/>
      <c r="K11" s="19"/>
      <c r="L11" s="11"/>
    </row>
    <row r="12" spans="1:12" s="54" customFormat="1" x14ac:dyDescent="0.2">
      <c r="A12" s="37" t="s">
        <v>44</v>
      </c>
      <c r="B12" s="43">
        <v>261</v>
      </c>
      <c r="C12" s="44">
        <f t="shared" ref="C12:C18" si="0">(B12/B$20)*100</f>
        <v>12.196261682242991</v>
      </c>
      <c r="D12" s="236" t="s">
        <v>11</v>
      </c>
      <c r="E12" s="57">
        <v>54294</v>
      </c>
      <c r="F12" s="44">
        <f t="shared" ref="F12:F18" si="1">(E12/E$20)*100</f>
        <v>1.1742226403464664</v>
      </c>
      <c r="G12" s="236" t="s">
        <v>11</v>
      </c>
      <c r="H12" s="239">
        <v>0</v>
      </c>
      <c r="I12" s="57">
        <v>789272</v>
      </c>
      <c r="J12" s="44">
        <f t="shared" ref="J12:J18" si="2">(I12/I$20)*100</f>
        <v>3.3064688395625388</v>
      </c>
      <c r="K12" s="236" t="s">
        <v>11</v>
      </c>
      <c r="L12" s="239">
        <v>2609.56</v>
      </c>
    </row>
    <row r="13" spans="1:12" s="54" customFormat="1" x14ac:dyDescent="0.2">
      <c r="A13" s="37" t="s">
        <v>45</v>
      </c>
      <c r="B13" s="43">
        <v>260</v>
      </c>
      <c r="C13" s="44">
        <f t="shared" si="0"/>
        <v>12.149532710280374</v>
      </c>
      <c r="D13" s="236"/>
      <c r="E13" s="45">
        <v>246357</v>
      </c>
      <c r="F13" s="44">
        <f t="shared" si="1"/>
        <v>5.3279914356620326</v>
      </c>
      <c r="G13" s="236"/>
      <c r="H13" s="230">
        <v>0</v>
      </c>
      <c r="I13" s="45">
        <v>1970747</v>
      </c>
      <c r="J13" s="44">
        <f t="shared" si="2"/>
        <v>8.2559796193978165</v>
      </c>
      <c r="K13" s="236"/>
      <c r="L13" s="230">
        <v>7771.35</v>
      </c>
    </row>
    <row r="14" spans="1:12" s="54" customFormat="1" x14ac:dyDescent="0.2">
      <c r="A14" s="37" t="s">
        <v>46</v>
      </c>
      <c r="B14" s="43">
        <v>480</v>
      </c>
      <c r="C14" s="44">
        <f t="shared" si="0"/>
        <v>22.429906542056074</v>
      </c>
      <c r="D14" s="236"/>
      <c r="E14" s="45">
        <v>500379</v>
      </c>
      <c r="F14" s="44">
        <f t="shared" si="1"/>
        <v>10.821754716062999</v>
      </c>
      <c r="G14" s="236"/>
      <c r="H14" s="230">
        <v>0</v>
      </c>
      <c r="I14" s="45">
        <v>5564448</v>
      </c>
      <c r="J14" s="44">
        <f t="shared" si="2"/>
        <v>23.310942135747993</v>
      </c>
      <c r="K14" s="236"/>
      <c r="L14" s="230">
        <v>12457.78</v>
      </c>
    </row>
    <row r="15" spans="1:12" s="54" customFormat="1" x14ac:dyDescent="0.2">
      <c r="A15" s="37" t="s">
        <v>47</v>
      </c>
      <c r="B15" s="43">
        <v>385</v>
      </c>
      <c r="C15" s="44">
        <f t="shared" si="0"/>
        <v>17.990654205607477</v>
      </c>
      <c r="D15" s="236"/>
      <c r="E15" s="45">
        <v>515508</v>
      </c>
      <c r="F15" s="44">
        <f t="shared" si="1"/>
        <v>11.14895135520916</v>
      </c>
      <c r="G15" s="236"/>
      <c r="H15" s="230">
        <v>0</v>
      </c>
      <c r="I15" s="45">
        <v>5101596</v>
      </c>
      <c r="J15" s="44">
        <f t="shared" si="2"/>
        <v>21.371932877432481</v>
      </c>
      <c r="K15" s="236"/>
      <c r="L15" s="230">
        <v>14292.9</v>
      </c>
    </row>
    <row r="16" spans="1:12" s="54" customFormat="1" ht="14.5" customHeight="1" x14ac:dyDescent="0.2">
      <c r="A16" s="37" t="s">
        <v>48</v>
      </c>
      <c r="B16" s="43">
        <v>298</v>
      </c>
      <c r="C16" s="44">
        <f t="shared" si="0"/>
        <v>13.925233644859814</v>
      </c>
      <c r="D16" s="236"/>
      <c r="E16" s="45">
        <v>513769</v>
      </c>
      <c r="F16" s="44">
        <f t="shared" si="1"/>
        <v>11.111341800349278</v>
      </c>
      <c r="G16" s="236"/>
      <c r="H16" s="230">
        <v>0</v>
      </c>
      <c r="I16" s="45">
        <v>4398895</v>
      </c>
      <c r="J16" s="44">
        <f t="shared" si="2"/>
        <v>18.428132818606834</v>
      </c>
      <c r="K16" s="236"/>
      <c r="L16" s="230">
        <v>16204.96</v>
      </c>
    </row>
    <row r="17" spans="1:12" s="54" customFormat="1" x14ac:dyDescent="0.2">
      <c r="A17" s="37" t="s">
        <v>49</v>
      </c>
      <c r="B17" s="43">
        <v>248</v>
      </c>
      <c r="C17" s="44">
        <f t="shared" si="0"/>
        <v>11.588785046728972</v>
      </c>
      <c r="D17" s="236"/>
      <c r="E17" s="45">
        <v>466004</v>
      </c>
      <c r="F17" s="44">
        <f t="shared" si="1"/>
        <v>10.07832260087698</v>
      </c>
      <c r="G17" s="236"/>
      <c r="H17" s="230">
        <v>0</v>
      </c>
      <c r="I17" s="45">
        <v>4129882</v>
      </c>
      <c r="J17" s="44">
        <f t="shared" si="2"/>
        <v>17.301166320444935</v>
      </c>
      <c r="K17" s="236"/>
      <c r="L17" s="230">
        <v>18194.150000000001</v>
      </c>
    </row>
    <row r="18" spans="1:12" s="54" customFormat="1" x14ac:dyDescent="0.2">
      <c r="A18" s="37" t="s">
        <v>50</v>
      </c>
      <c r="B18" s="43">
        <v>208</v>
      </c>
      <c r="C18" s="44">
        <f t="shared" si="0"/>
        <v>9.7196261682242984</v>
      </c>
      <c r="D18" s="236"/>
      <c r="E18" s="45">
        <v>2327514</v>
      </c>
      <c r="F18" s="44">
        <f t="shared" si="1"/>
        <v>50.337415451493086</v>
      </c>
      <c r="G18" s="236"/>
      <c r="H18" s="230">
        <v>11856.7</v>
      </c>
      <c r="I18" s="45">
        <v>1915701</v>
      </c>
      <c r="J18" s="44">
        <f t="shared" si="2"/>
        <v>8.0253773888074011</v>
      </c>
      <c r="K18" s="236"/>
      <c r="L18" s="230">
        <v>8668.4699999999993</v>
      </c>
    </row>
    <row r="19" spans="1:12" s="54" customFormat="1" x14ac:dyDescent="0.2">
      <c r="A19" s="42"/>
      <c r="B19" s="238"/>
      <c r="C19" s="44"/>
      <c r="D19" s="236"/>
      <c r="E19" s="45"/>
      <c r="F19" s="44"/>
      <c r="G19" s="236"/>
      <c r="H19" s="230"/>
      <c r="I19" s="45"/>
      <c r="J19" s="44"/>
      <c r="K19" s="236"/>
      <c r="L19" s="230"/>
    </row>
    <row r="20" spans="1:12" s="54" customFormat="1" x14ac:dyDescent="0.2">
      <c r="A20" s="58" t="s">
        <v>0</v>
      </c>
      <c r="B20" s="241">
        <f>SUM(B12:B18)</f>
        <v>2140</v>
      </c>
      <c r="C20" s="287">
        <f>SUM(C12:C18)</f>
        <v>100</v>
      </c>
      <c r="D20" s="237" t="s">
        <v>11</v>
      </c>
      <c r="E20" s="61">
        <f>SUM(E12:E18)</f>
        <v>4623825</v>
      </c>
      <c r="F20" s="287">
        <f>SUM(F12:F18)</f>
        <v>100</v>
      </c>
      <c r="G20" s="237" t="s">
        <v>11</v>
      </c>
      <c r="H20" s="233">
        <v>0</v>
      </c>
      <c r="I20" s="61">
        <f>SUM(I12:I18)</f>
        <v>23870541</v>
      </c>
      <c r="J20" s="287">
        <f>SUM(J12:J18)</f>
        <v>99.999999999999986</v>
      </c>
      <c r="K20" s="237" t="s">
        <v>11</v>
      </c>
      <c r="L20" s="233">
        <v>12526.75</v>
      </c>
    </row>
    <row r="21" spans="1:12" x14ac:dyDescent="0.2">
      <c r="I21" s="19"/>
      <c r="J21" s="19"/>
      <c r="K21" s="19"/>
      <c r="L21" s="19"/>
    </row>
    <row r="22" spans="1:12" x14ac:dyDescent="0.2">
      <c r="A22" s="78"/>
    </row>
    <row r="23" spans="1:12" x14ac:dyDescent="0.2">
      <c r="F23" s="64"/>
    </row>
  </sheetData>
  <mergeCells count="8">
    <mergeCell ref="L9:L10"/>
    <mergeCell ref="A6:L6"/>
    <mergeCell ref="A1:L1"/>
    <mergeCell ref="A2:L2"/>
    <mergeCell ref="A4:L4"/>
    <mergeCell ref="A5:L5"/>
    <mergeCell ref="H9:H10"/>
    <mergeCell ref="I9:I10"/>
  </mergeCells>
  <pageMargins left="0.7" right="0.7" top="0.75" bottom="0.75" header="0.3" footer="0.3"/>
  <pageSetup scale="72"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FF"/>
  </sheetPr>
  <dimension ref="A1:L44"/>
  <sheetViews>
    <sheetView showGridLines="0" zoomScaleNormal="100" workbookViewId="0">
      <selection sqref="A1:L1"/>
    </sheetView>
  </sheetViews>
  <sheetFormatPr baseColWidth="10" defaultColWidth="9.1640625" defaultRowHeight="15" x14ac:dyDescent="0.2"/>
  <cols>
    <col min="1" max="1" width="23.1640625" style="1" customWidth="1"/>
    <col min="2" max="2" width="12.5" style="1" customWidth="1"/>
    <col min="3" max="3" width="8.33203125" style="1" customWidth="1"/>
    <col min="4" max="4" width="2.33203125" style="1" customWidth="1"/>
    <col min="5" max="5" width="13.1640625" style="1" customWidth="1"/>
    <col min="6" max="6" width="8.33203125" style="1" customWidth="1"/>
    <col min="7" max="7" width="2.33203125" style="1" customWidth="1"/>
    <col min="8" max="8" width="12.6640625" style="1" customWidth="1"/>
    <col min="9" max="9" width="14.5" style="1" customWidth="1"/>
    <col min="10" max="10" width="8.33203125" style="1" customWidth="1"/>
    <col min="11" max="11" width="2.33203125" style="1" customWidth="1"/>
    <col min="12" max="12" width="14.83203125" style="1" customWidth="1"/>
    <col min="13" max="16384" width="9.1640625" style="1"/>
  </cols>
  <sheetData>
    <row r="1" spans="1:12" ht="18" x14ac:dyDescent="0.2">
      <c r="A1" s="295" t="s">
        <v>8</v>
      </c>
      <c r="B1" s="295"/>
      <c r="C1" s="295"/>
      <c r="D1" s="295"/>
      <c r="E1" s="295"/>
      <c r="F1" s="295"/>
      <c r="G1" s="295"/>
      <c r="H1" s="295"/>
      <c r="I1" s="295"/>
      <c r="J1" s="295"/>
      <c r="K1" s="295"/>
      <c r="L1" s="295"/>
    </row>
    <row r="2" spans="1:12" ht="18" x14ac:dyDescent="0.2">
      <c r="A2" s="295" t="s">
        <v>161</v>
      </c>
      <c r="B2" s="295"/>
      <c r="C2" s="295"/>
      <c r="D2" s="295"/>
      <c r="E2" s="295"/>
      <c r="F2" s="295"/>
      <c r="G2" s="295"/>
      <c r="H2" s="295"/>
      <c r="I2" s="295"/>
      <c r="J2" s="295"/>
      <c r="K2" s="295"/>
      <c r="L2" s="295"/>
    </row>
    <row r="3" spans="1:12" x14ac:dyDescent="0.2">
      <c r="A3" s="55"/>
      <c r="B3" s="55"/>
      <c r="C3" s="55"/>
      <c r="D3" s="55"/>
      <c r="E3" s="55"/>
      <c r="F3" s="55"/>
    </row>
    <row r="4" spans="1:12" ht="18" x14ac:dyDescent="0.2">
      <c r="A4" s="295" t="s">
        <v>169</v>
      </c>
      <c r="B4" s="295"/>
      <c r="C4" s="295"/>
      <c r="D4" s="295"/>
      <c r="E4" s="295"/>
      <c r="F4" s="295"/>
      <c r="G4" s="295"/>
      <c r="H4" s="295"/>
      <c r="I4" s="295"/>
      <c r="J4" s="295"/>
      <c r="K4" s="295"/>
      <c r="L4" s="295"/>
    </row>
    <row r="5" spans="1:12" ht="18" x14ac:dyDescent="0.2">
      <c r="A5" s="295" t="s">
        <v>83</v>
      </c>
      <c r="B5" s="295"/>
      <c r="C5" s="295"/>
      <c r="D5" s="295"/>
      <c r="E5" s="295"/>
      <c r="F5" s="295"/>
      <c r="G5" s="295"/>
      <c r="H5" s="295"/>
      <c r="I5" s="295"/>
      <c r="J5" s="295"/>
      <c r="K5" s="295"/>
      <c r="L5" s="295"/>
    </row>
    <row r="6" spans="1:12" ht="18" x14ac:dyDescent="0.2">
      <c r="A6" s="295" t="s">
        <v>203</v>
      </c>
      <c r="B6" s="295"/>
      <c r="C6" s="295"/>
      <c r="D6" s="295"/>
      <c r="E6" s="295"/>
      <c r="F6" s="295"/>
      <c r="G6" s="295"/>
      <c r="H6" s="295"/>
      <c r="I6" s="295"/>
      <c r="J6" s="295"/>
      <c r="K6" s="295"/>
      <c r="L6" s="295"/>
    </row>
    <row r="7" spans="1:12" ht="16" x14ac:dyDescent="0.2">
      <c r="A7" s="264"/>
      <c r="B7" s="264"/>
      <c r="C7" s="264"/>
      <c r="D7" s="264"/>
      <c r="E7" s="264"/>
      <c r="F7" s="264"/>
      <c r="G7" s="264"/>
      <c r="H7" s="264"/>
    </row>
    <row r="8" spans="1:12" ht="32.25" customHeight="1" x14ac:dyDescent="0.2">
      <c r="A8" s="13"/>
      <c r="B8" s="18"/>
      <c r="C8" s="203" t="s">
        <v>40</v>
      </c>
      <c r="D8" s="204"/>
      <c r="E8" s="201" t="s">
        <v>10</v>
      </c>
      <c r="F8" s="203" t="s">
        <v>40</v>
      </c>
      <c r="G8" s="234"/>
      <c r="H8" s="321" t="s">
        <v>149</v>
      </c>
      <c r="I8" s="318" t="s">
        <v>204</v>
      </c>
      <c r="J8" s="203" t="s">
        <v>40</v>
      </c>
      <c r="K8" s="234"/>
      <c r="L8" s="321" t="s">
        <v>205</v>
      </c>
    </row>
    <row r="9" spans="1:12" ht="15" customHeight="1" x14ac:dyDescent="0.2">
      <c r="A9" s="205" t="s">
        <v>81</v>
      </c>
      <c r="B9" s="6" t="s">
        <v>63</v>
      </c>
      <c r="C9" s="7" t="s">
        <v>9</v>
      </c>
      <c r="D9" s="76"/>
      <c r="E9" s="202" t="s">
        <v>65</v>
      </c>
      <c r="F9" s="7" t="s">
        <v>9</v>
      </c>
      <c r="G9" s="75"/>
      <c r="H9" s="322"/>
      <c r="I9" s="319"/>
      <c r="J9" s="7" t="s">
        <v>9</v>
      </c>
      <c r="K9" s="75"/>
      <c r="L9" s="322"/>
    </row>
    <row r="10" spans="1:12" ht="15.75" customHeight="1" x14ac:dyDescent="0.2">
      <c r="A10" s="8"/>
      <c r="B10" s="9"/>
      <c r="C10" s="10"/>
      <c r="D10" s="10"/>
      <c r="E10" s="9"/>
      <c r="F10" s="10"/>
      <c r="G10" s="19"/>
      <c r="H10" s="11"/>
      <c r="I10" s="9"/>
      <c r="J10" s="10"/>
      <c r="K10" s="19"/>
      <c r="L10" s="11"/>
    </row>
    <row r="11" spans="1:12" s="54" customFormat="1" x14ac:dyDescent="0.2">
      <c r="A11" s="37">
        <v>10001</v>
      </c>
      <c r="B11" s="43">
        <v>145</v>
      </c>
      <c r="C11" s="44">
        <f t="shared" ref="C11:C39" si="0">(B11/B$41)*100</f>
        <v>6.7757009345794383</v>
      </c>
      <c r="D11" s="236" t="s">
        <v>11</v>
      </c>
      <c r="E11" s="57">
        <v>329012</v>
      </c>
      <c r="F11" s="44">
        <f t="shared" ref="F11:F39" si="1">(E11/E$41)*100</f>
        <v>7.1155822539958269</v>
      </c>
      <c r="G11" s="236" t="s">
        <v>11</v>
      </c>
      <c r="H11" s="239">
        <v>0</v>
      </c>
      <c r="I11" s="57">
        <v>1592881</v>
      </c>
      <c r="J11" s="44">
        <f t="shared" ref="J11:J39" si="2">(I11/I$41)*100</f>
        <v>6.672999437800736</v>
      </c>
      <c r="K11" s="236" t="s">
        <v>11</v>
      </c>
      <c r="L11" s="239">
        <v>12480.25</v>
      </c>
    </row>
    <row r="12" spans="1:12" s="54" customFormat="1" x14ac:dyDescent="0.2">
      <c r="A12" s="37">
        <v>10002</v>
      </c>
      <c r="B12" s="43">
        <v>17</v>
      </c>
      <c r="C12" s="44">
        <f t="shared" si="0"/>
        <v>0.79439252336448596</v>
      </c>
      <c r="D12" s="236"/>
      <c r="E12" s="45">
        <v>2667</v>
      </c>
      <c r="F12" s="44">
        <f t="shared" si="1"/>
        <v>5.7679531054815235E-2</v>
      </c>
      <c r="G12" s="236"/>
      <c r="H12" s="230">
        <v>0</v>
      </c>
      <c r="I12" s="45">
        <v>232725</v>
      </c>
      <c r="J12" s="44">
        <f t="shared" si="2"/>
        <v>0.97494652404176863</v>
      </c>
      <c r="K12" s="236"/>
      <c r="L12" s="230">
        <v>13621.5</v>
      </c>
    </row>
    <row r="13" spans="1:12" s="54" customFormat="1" x14ac:dyDescent="0.2">
      <c r="A13" s="37">
        <v>10003</v>
      </c>
      <c r="B13" s="43">
        <v>69</v>
      </c>
      <c r="C13" s="44">
        <f t="shared" si="0"/>
        <v>3.2242990654205608</v>
      </c>
      <c r="D13" s="236"/>
      <c r="E13" s="45">
        <v>84340</v>
      </c>
      <c r="F13" s="44">
        <f t="shared" si="1"/>
        <v>1.8240313645156043</v>
      </c>
      <c r="G13" s="236"/>
      <c r="H13" s="230">
        <v>0</v>
      </c>
      <c r="I13" s="45">
        <v>856772</v>
      </c>
      <c r="J13" s="44">
        <f t="shared" si="2"/>
        <v>3.5892443153778673</v>
      </c>
      <c r="K13" s="236"/>
      <c r="L13" s="230">
        <v>13101.47</v>
      </c>
    </row>
    <row r="14" spans="1:12" s="54" customFormat="1" x14ac:dyDescent="0.2">
      <c r="A14" s="37">
        <v>10004</v>
      </c>
      <c r="B14" s="43">
        <v>34</v>
      </c>
      <c r="C14" s="44">
        <f t="shared" si="0"/>
        <v>1.5887850467289719</v>
      </c>
      <c r="D14" s="236"/>
      <c r="E14" s="45">
        <v>125490</v>
      </c>
      <c r="F14" s="44">
        <f t="shared" si="1"/>
        <v>2.7139873836028361</v>
      </c>
      <c r="G14" s="236"/>
      <c r="H14" s="230">
        <v>0</v>
      </c>
      <c r="I14" s="45">
        <v>329407</v>
      </c>
      <c r="J14" s="44">
        <f t="shared" si="2"/>
        <v>1.3799729708670185</v>
      </c>
      <c r="K14" s="236"/>
      <c r="L14" s="230">
        <v>11084.14</v>
      </c>
    </row>
    <row r="15" spans="1:12" s="54" customFormat="1" x14ac:dyDescent="0.2">
      <c r="A15" s="37">
        <v>10005</v>
      </c>
      <c r="B15" s="43">
        <v>25</v>
      </c>
      <c r="C15" s="44">
        <f t="shared" si="0"/>
        <v>1.1682242990654206</v>
      </c>
      <c r="D15" s="236"/>
      <c r="E15" s="45">
        <v>31061</v>
      </c>
      <c r="F15" s="44">
        <f t="shared" si="1"/>
        <v>0.67175999778538287</v>
      </c>
      <c r="G15" s="236"/>
      <c r="H15" s="230">
        <v>0</v>
      </c>
      <c r="I15" s="45">
        <v>284073</v>
      </c>
      <c r="J15" s="44">
        <f t="shared" si="2"/>
        <v>1.1900568650730148</v>
      </c>
      <c r="K15" s="236"/>
      <c r="L15" s="230">
        <v>12422.66</v>
      </c>
    </row>
    <row r="16" spans="1:12" s="54" customFormat="1" x14ac:dyDescent="0.2">
      <c r="A16" s="37">
        <v>10006</v>
      </c>
      <c r="B16" s="43">
        <v>23</v>
      </c>
      <c r="C16" s="44">
        <f t="shared" si="0"/>
        <v>1.0747663551401869</v>
      </c>
      <c r="D16" s="236"/>
      <c r="E16" s="45">
        <v>25264</v>
      </c>
      <c r="F16" s="44">
        <f t="shared" si="1"/>
        <v>0.54638757876597377</v>
      </c>
      <c r="G16" s="236"/>
      <c r="H16" s="230">
        <v>0</v>
      </c>
      <c r="I16" s="45">
        <v>264532</v>
      </c>
      <c r="J16" s="44">
        <f t="shared" si="2"/>
        <v>1.1081944522411307</v>
      </c>
      <c r="K16" s="236"/>
      <c r="L16" s="230">
        <v>11897.72</v>
      </c>
    </row>
    <row r="17" spans="1:12" s="54" customFormat="1" x14ac:dyDescent="0.2">
      <c r="A17" s="37">
        <v>10007</v>
      </c>
      <c r="B17" s="43">
        <v>13</v>
      </c>
      <c r="C17" s="44">
        <f t="shared" si="0"/>
        <v>0.60747663551401865</v>
      </c>
      <c r="D17" s="236"/>
      <c r="E17" s="45">
        <v>46054</v>
      </c>
      <c r="F17" s="44">
        <f t="shared" si="1"/>
        <v>0.99601541927201376</v>
      </c>
      <c r="G17" s="236"/>
      <c r="H17" s="230">
        <v>0</v>
      </c>
      <c r="I17" s="45">
        <v>125065</v>
      </c>
      <c r="J17" s="44">
        <f t="shared" si="2"/>
        <v>0.52393033421112389</v>
      </c>
      <c r="K17" s="236"/>
      <c r="L17" s="230">
        <v>7430.36</v>
      </c>
    </row>
    <row r="18" spans="1:12" s="54" customFormat="1" x14ac:dyDescent="0.2">
      <c r="A18" s="37">
        <v>10010</v>
      </c>
      <c r="B18" s="43">
        <v>97</v>
      </c>
      <c r="C18" s="44">
        <f t="shared" si="0"/>
        <v>4.5327102803738324</v>
      </c>
      <c r="D18" s="236"/>
      <c r="E18" s="45">
        <v>292223</v>
      </c>
      <c r="F18" s="44">
        <f t="shared" si="1"/>
        <v>6.3199421085231622</v>
      </c>
      <c r="G18" s="236"/>
      <c r="H18" s="230">
        <v>0</v>
      </c>
      <c r="I18" s="45">
        <v>963789</v>
      </c>
      <c r="J18" s="44">
        <f t="shared" si="2"/>
        <v>4.0375668082917269</v>
      </c>
      <c r="K18" s="236"/>
      <c r="L18" s="230">
        <v>11294.42</v>
      </c>
    </row>
    <row r="19" spans="1:12" s="54" customFormat="1" x14ac:dyDescent="0.2">
      <c r="A19" s="37">
        <v>10011</v>
      </c>
      <c r="B19" s="43">
        <v>99</v>
      </c>
      <c r="C19" s="44">
        <f t="shared" si="0"/>
        <v>4.6261682242990654</v>
      </c>
      <c r="D19" s="236"/>
      <c r="E19" s="45">
        <v>208599</v>
      </c>
      <c r="F19" s="44">
        <f t="shared" si="1"/>
        <v>4.5113957624684673</v>
      </c>
      <c r="G19" s="236"/>
      <c r="H19" s="230">
        <v>0</v>
      </c>
      <c r="I19" s="45">
        <v>1085503</v>
      </c>
      <c r="J19" s="44">
        <f t="shared" si="2"/>
        <v>4.5474589179800704</v>
      </c>
      <c r="K19" s="236"/>
      <c r="L19" s="230">
        <v>12636</v>
      </c>
    </row>
    <row r="20" spans="1:12" s="54" customFormat="1" x14ac:dyDescent="0.2">
      <c r="A20" s="37">
        <v>10012</v>
      </c>
      <c r="B20" s="43">
        <v>115</v>
      </c>
      <c r="C20" s="44">
        <f t="shared" si="0"/>
        <v>5.3738317757009346</v>
      </c>
      <c r="D20" s="236"/>
      <c r="E20" s="45">
        <v>184390</v>
      </c>
      <c r="F20" s="44">
        <f t="shared" si="1"/>
        <v>3.9878247960995052</v>
      </c>
      <c r="G20" s="236"/>
      <c r="H20" s="230">
        <v>0</v>
      </c>
      <c r="I20" s="45">
        <v>1308363</v>
      </c>
      <c r="J20" s="44">
        <f t="shared" si="2"/>
        <v>5.4810783501336795</v>
      </c>
      <c r="K20" s="236"/>
      <c r="L20" s="230">
        <v>12429.32</v>
      </c>
    </row>
    <row r="21" spans="1:12" s="54" customFormat="1" x14ac:dyDescent="0.2">
      <c r="A21" s="37">
        <v>10013</v>
      </c>
      <c r="B21" s="43">
        <v>91</v>
      </c>
      <c r="C21" s="44">
        <f t="shared" si="0"/>
        <v>4.2523364485981308</v>
      </c>
      <c r="D21" s="236"/>
      <c r="E21" s="45">
        <v>135451</v>
      </c>
      <c r="F21" s="44">
        <f t="shared" si="1"/>
        <v>2.9294151334479857</v>
      </c>
      <c r="G21" s="236"/>
      <c r="H21" s="230">
        <v>0</v>
      </c>
      <c r="I21" s="45">
        <v>1162566</v>
      </c>
      <c r="J21" s="44">
        <f t="shared" si="2"/>
        <v>4.8702961893614471</v>
      </c>
      <c r="K21" s="236"/>
      <c r="L21" s="230">
        <v>13221</v>
      </c>
    </row>
    <row r="22" spans="1:12" s="54" customFormat="1" x14ac:dyDescent="0.2">
      <c r="A22" s="37">
        <v>10014</v>
      </c>
      <c r="B22" s="43">
        <v>53</v>
      </c>
      <c r="C22" s="44">
        <f t="shared" si="0"/>
        <v>2.4766355140186915</v>
      </c>
      <c r="D22" s="236"/>
      <c r="E22" s="45">
        <v>79603</v>
      </c>
      <c r="F22" s="44">
        <f t="shared" si="1"/>
        <v>1.7215836934969844</v>
      </c>
      <c r="G22" s="236"/>
      <c r="H22" s="230">
        <v>0</v>
      </c>
      <c r="I22" s="45">
        <v>537051</v>
      </c>
      <c r="J22" s="44">
        <f t="shared" si="2"/>
        <v>2.2498485580971357</v>
      </c>
      <c r="K22" s="236"/>
      <c r="L22" s="230">
        <v>11758.5</v>
      </c>
    </row>
    <row r="23" spans="1:12" s="54" customFormat="1" x14ac:dyDescent="0.2">
      <c r="A23" s="37">
        <v>10016</v>
      </c>
      <c r="B23" s="43">
        <v>130</v>
      </c>
      <c r="C23" s="44">
        <f t="shared" si="0"/>
        <v>6.0747663551401869</v>
      </c>
      <c r="D23" s="236"/>
      <c r="E23" s="45">
        <v>399466</v>
      </c>
      <c r="F23" s="44">
        <f t="shared" si="1"/>
        <v>8.6392994197010964</v>
      </c>
      <c r="G23" s="236"/>
      <c r="H23" s="230">
        <v>0</v>
      </c>
      <c r="I23" s="45">
        <v>1317758</v>
      </c>
      <c r="J23" s="44">
        <f t="shared" si="2"/>
        <v>5.5204364878213896</v>
      </c>
      <c r="K23" s="236"/>
      <c r="L23" s="230">
        <v>11942.31</v>
      </c>
    </row>
    <row r="24" spans="1:12" s="54" customFormat="1" x14ac:dyDescent="0.2">
      <c r="A24" s="37">
        <v>10017</v>
      </c>
      <c r="B24" s="43">
        <v>156</v>
      </c>
      <c r="C24" s="44">
        <f t="shared" si="0"/>
        <v>7.2897196261682247</v>
      </c>
      <c r="D24" s="236"/>
      <c r="E24" s="45">
        <v>442355</v>
      </c>
      <c r="F24" s="44">
        <f t="shared" si="1"/>
        <v>9.5668650017820749</v>
      </c>
      <c r="G24" s="236"/>
      <c r="H24" s="230">
        <v>0</v>
      </c>
      <c r="I24" s="45">
        <v>1701200</v>
      </c>
      <c r="J24" s="44">
        <f t="shared" si="2"/>
        <v>7.1267763527762682</v>
      </c>
      <c r="K24" s="236"/>
      <c r="L24" s="230">
        <v>12194.74</v>
      </c>
    </row>
    <row r="25" spans="1:12" s="54" customFormat="1" x14ac:dyDescent="0.2">
      <c r="A25" s="37">
        <v>10018</v>
      </c>
      <c r="B25" s="43">
        <v>145</v>
      </c>
      <c r="C25" s="44">
        <f t="shared" si="0"/>
        <v>6.7757009345794383</v>
      </c>
      <c r="D25" s="236"/>
      <c r="E25" s="45">
        <v>413632</v>
      </c>
      <c r="F25" s="44">
        <f t="shared" si="1"/>
        <v>8.9456692123229598</v>
      </c>
      <c r="G25" s="236"/>
      <c r="H25" s="230">
        <v>0</v>
      </c>
      <c r="I25" s="45">
        <v>1596859</v>
      </c>
      <c r="J25" s="44">
        <f t="shared" si="2"/>
        <v>6.6896643310122013</v>
      </c>
      <c r="K25" s="236"/>
      <c r="L25" s="230">
        <v>12363.78</v>
      </c>
    </row>
    <row r="26" spans="1:12" s="54" customFormat="1" x14ac:dyDescent="0.2">
      <c r="A26" s="37">
        <v>10019</v>
      </c>
      <c r="B26" s="43">
        <v>173</v>
      </c>
      <c r="C26" s="44">
        <f t="shared" si="0"/>
        <v>8.0841121495327108</v>
      </c>
      <c r="D26" s="236"/>
      <c r="E26" s="45">
        <v>261359</v>
      </c>
      <c r="F26" s="44">
        <f t="shared" si="1"/>
        <v>5.652442653526605</v>
      </c>
      <c r="G26" s="236"/>
      <c r="H26" s="230">
        <v>0</v>
      </c>
      <c r="I26" s="45">
        <v>2070000</v>
      </c>
      <c r="J26" s="44">
        <f t="shared" si="2"/>
        <v>8.6717770104907554</v>
      </c>
      <c r="K26" s="236"/>
      <c r="L26" s="230">
        <v>13317.06</v>
      </c>
    </row>
    <row r="27" spans="1:12" s="54" customFormat="1" x14ac:dyDescent="0.2">
      <c r="A27" s="37">
        <v>10020</v>
      </c>
      <c r="B27" s="43">
        <v>13</v>
      </c>
      <c r="C27" s="44">
        <f t="shared" si="0"/>
        <v>0.60747663551401865</v>
      </c>
      <c r="D27" s="236"/>
      <c r="E27" s="45">
        <v>9541</v>
      </c>
      <c r="F27" s="44">
        <f t="shared" si="1"/>
        <v>0.20634435912785606</v>
      </c>
      <c r="G27" s="236"/>
      <c r="H27" s="230">
        <v>0</v>
      </c>
      <c r="I27" s="45">
        <v>131975</v>
      </c>
      <c r="J27" s="44">
        <f t="shared" si="2"/>
        <v>0.55287815022198916</v>
      </c>
      <c r="K27" s="236"/>
      <c r="L27" s="230">
        <v>9828.5499999999993</v>
      </c>
    </row>
    <row r="28" spans="1:12" s="54" customFormat="1" x14ac:dyDescent="0.2">
      <c r="A28" s="37">
        <v>10021</v>
      </c>
      <c r="B28" s="43">
        <v>49</v>
      </c>
      <c r="C28" s="44">
        <f t="shared" si="0"/>
        <v>2.2897196261682242</v>
      </c>
      <c r="D28" s="236"/>
      <c r="E28" s="45">
        <v>32533</v>
      </c>
      <c r="F28" s="44">
        <f t="shared" si="1"/>
        <v>0.70359511953742182</v>
      </c>
      <c r="G28" s="236"/>
      <c r="H28" s="230">
        <v>0</v>
      </c>
      <c r="I28" s="45">
        <v>569380</v>
      </c>
      <c r="J28" s="44">
        <f t="shared" si="2"/>
        <v>2.3852832822382735</v>
      </c>
      <c r="K28" s="236"/>
      <c r="L28" s="230">
        <v>12870.47</v>
      </c>
    </row>
    <row r="29" spans="1:12" s="54" customFormat="1" x14ac:dyDescent="0.2">
      <c r="A29" s="37">
        <v>10022</v>
      </c>
      <c r="B29" s="43">
        <v>233</v>
      </c>
      <c r="C29" s="44">
        <f t="shared" si="0"/>
        <v>10.88785046728972</v>
      </c>
      <c r="D29" s="236"/>
      <c r="E29" s="45">
        <v>658914</v>
      </c>
      <c r="F29" s="44">
        <f t="shared" si="1"/>
        <v>14.250412645464014</v>
      </c>
      <c r="G29" s="236"/>
      <c r="H29" s="230">
        <v>0</v>
      </c>
      <c r="I29" s="45">
        <v>2427027</v>
      </c>
      <c r="J29" s="44">
        <f t="shared" si="2"/>
        <v>10.167457460116109</v>
      </c>
      <c r="K29" s="236"/>
      <c r="L29" s="230">
        <v>11849.73</v>
      </c>
    </row>
    <row r="30" spans="1:12" s="54" customFormat="1" x14ac:dyDescent="0.2">
      <c r="A30" s="37">
        <v>10023</v>
      </c>
      <c r="B30" s="43">
        <v>37</v>
      </c>
      <c r="C30" s="44">
        <f t="shared" si="0"/>
        <v>1.7289719626168223</v>
      </c>
      <c r="D30" s="236"/>
      <c r="E30" s="45">
        <v>35653</v>
      </c>
      <c r="F30" s="44">
        <f t="shared" si="1"/>
        <v>0.77107173629446102</v>
      </c>
      <c r="G30" s="236"/>
      <c r="H30" s="230">
        <v>0</v>
      </c>
      <c r="I30" s="45">
        <v>463761</v>
      </c>
      <c r="J30" s="44">
        <f t="shared" si="2"/>
        <v>1.9428173807546876</v>
      </c>
      <c r="K30" s="236"/>
      <c r="L30" s="230">
        <v>13572</v>
      </c>
    </row>
    <row r="31" spans="1:12" s="54" customFormat="1" x14ac:dyDescent="0.2">
      <c r="A31" s="37">
        <v>10024</v>
      </c>
      <c r="B31" s="43">
        <v>24</v>
      </c>
      <c r="C31" s="44">
        <f t="shared" si="0"/>
        <v>1.1214953271028036</v>
      </c>
      <c r="D31" s="236"/>
      <c r="E31" s="45">
        <v>21182</v>
      </c>
      <c r="F31" s="44">
        <f t="shared" si="1"/>
        <v>0.45810567184218082</v>
      </c>
      <c r="G31" s="236"/>
      <c r="H31" s="230">
        <v>0</v>
      </c>
      <c r="I31" s="45">
        <v>290693</v>
      </c>
      <c r="J31" s="44">
        <f t="shared" si="2"/>
        <v>1.2177897944495599</v>
      </c>
      <c r="K31" s="236"/>
      <c r="L31" s="230">
        <v>12587.18</v>
      </c>
    </row>
    <row r="32" spans="1:12" s="54" customFormat="1" x14ac:dyDescent="0.2">
      <c r="A32" s="37">
        <v>10028</v>
      </c>
      <c r="B32" s="43">
        <v>45</v>
      </c>
      <c r="C32" s="44">
        <f t="shared" si="0"/>
        <v>2.1028037383177569</v>
      </c>
      <c r="D32" s="236"/>
      <c r="E32" s="45">
        <v>9890</v>
      </c>
      <c r="F32" s="44">
        <f t="shared" si="1"/>
        <v>0.21389222427151208</v>
      </c>
      <c r="G32" s="236"/>
      <c r="H32" s="230">
        <v>0</v>
      </c>
      <c r="I32" s="45">
        <v>541007</v>
      </c>
      <c r="J32" s="44">
        <f t="shared" si="2"/>
        <v>2.2664212874949623</v>
      </c>
      <c r="K32" s="236"/>
      <c r="L32" s="230">
        <v>12979.71</v>
      </c>
    </row>
    <row r="33" spans="1:12" s="54" customFormat="1" x14ac:dyDescent="0.2">
      <c r="A33" s="37">
        <v>10036</v>
      </c>
      <c r="B33" s="43">
        <v>109</v>
      </c>
      <c r="C33" s="44">
        <f t="shared" si="0"/>
        <v>5.0934579439252339</v>
      </c>
      <c r="D33" s="236"/>
      <c r="E33" s="45">
        <v>286676</v>
      </c>
      <c r="F33" s="44">
        <f t="shared" si="1"/>
        <v>6.1999764696926185</v>
      </c>
      <c r="G33" s="236"/>
      <c r="H33" s="230">
        <v>0</v>
      </c>
      <c r="I33" s="45">
        <v>1240661</v>
      </c>
      <c r="J33" s="44">
        <f t="shared" si="2"/>
        <v>5.1974567814553003</v>
      </c>
      <c r="K33" s="236"/>
      <c r="L33" s="230">
        <v>12653.75</v>
      </c>
    </row>
    <row r="34" spans="1:12" s="54" customFormat="1" x14ac:dyDescent="0.2">
      <c r="A34" s="37">
        <v>10038</v>
      </c>
      <c r="B34" s="43">
        <v>22</v>
      </c>
      <c r="C34" s="44">
        <f t="shared" si="0"/>
        <v>1.0280373831775702</v>
      </c>
      <c r="D34" s="236"/>
      <c r="E34" s="45">
        <v>23476</v>
      </c>
      <c r="F34" s="44">
        <f t="shared" si="1"/>
        <v>0.50771828685520903</v>
      </c>
      <c r="G34" s="236"/>
      <c r="H34" s="230">
        <v>0</v>
      </c>
      <c r="I34" s="45">
        <v>243207</v>
      </c>
      <c r="J34" s="44">
        <f t="shared" si="2"/>
        <v>1.0188583919760508</v>
      </c>
      <c r="K34" s="236"/>
      <c r="L34" s="230">
        <v>11879.17</v>
      </c>
    </row>
    <row r="35" spans="1:12" s="54" customFormat="1" x14ac:dyDescent="0.2">
      <c r="A35" s="37">
        <v>10065</v>
      </c>
      <c r="B35" s="43">
        <v>40</v>
      </c>
      <c r="C35" s="44">
        <f t="shared" si="0"/>
        <v>1.8691588785046727</v>
      </c>
      <c r="D35" s="236"/>
      <c r="E35" s="45">
        <v>83881</v>
      </c>
      <c r="F35" s="44">
        <f t="shared" si="1"/>
        <v>1.8141045160888478</v>
      </c>
      <c r="G35" s="236"/>
      <c r="H35" s="230">
        <v>0</v>
      </c>
      <c r="I35" s="45">
        <v>469748</v>
      </c>
      <c r="J35" s="44">
        <f t="shared" si="2"/>
        <v>1.9678985058570104</v>
      </c>
      <c r="K35" s="236"/>
      <c r="L35" s="230">
        <v>14135.06</v>
      </c>
    </row>
    <row r="36" spans="1:12" s="54" customFormat="1" x14ac:dyDescent="0.2">
      <c r="A36" s="37">
        <v>10075</v>
      </c>
      <c r="B36" s="43">
        <v>21</v>
      </c>
      <c r="C36" s="44">
        <f t="shared" si="0"/>
        <v>0.98130841121495327</v>
      </c>
      <c r="D36" s="236"/>
      <c r="E36" s="45">
        <v>33525</v>
      </c>
      <c r="F36" s="44">
        <f t="shared" si="1"/>
        <v>0.72504922332683941</v>
      </c>
      <c r="G36" s="236"/>
      <c r="H36" s="230">
        <v>0</v>
      </c>
      <c r="I36" s="45">
        <v>270804</v>
      </c>
      <c r="J36" s="44">
        <f t="shared" si="2"/>
        <v>1.1344695176564921</v>
      </c>
      <c r="K36" s="236"/>
      <c r="L36" s="230">
        <v>13334.97</v>
      </c>
    </row>
    <row r="37" spans="1:12" s="54" customFormat="1" x14ac:dyDescent="0.2">
      <c r="A37" s="37">
        <v>10118</v>
      </c>
      <c r="B37" s="43">
        <v>11</v>
      </c>
      <c r="C37" s="44">
        <f t="shared" si="0"/>
        <v>0.5140186915887851</v>
      </c>
      <c r="D37" s="236"/>
      <c r="E37" s="45">
        <v>0</v>
      </c>
      <c r="F37" s="44">
        <f t="shared" si="1"/>
        <v>0</v>
      </c>
      <c r="G37" s="236"/>
      <c r="H37" s="230">
        <v>0</v>
      </c>
      <c r="I37" s="45">
        <v>116595</v>
      </c>
      <c r="J37" s="44">
        <f t="shared" si="2"/>
        <v>0.48844726596046839</v>
      </c>
      <c r="K37" s="236"/>
      <c r="L37" s="230">
        <v>9731.92</v>
      </c>
    </row>
    <row r="38" spans="1:12" s="54" customFormat="1" x14ac:dyDescent="0.2">
      <c r="A38" s="37">
        <v>10128</v>
      </c>
      <c r="B38" s="43">
        <v>23</v>
      </c>
      <c r="C38" s="44">
        <f t="shared" si="0"/>
        <v>1.0747663551401869</v>
      </c>
      <c r="D38" s="236"/>
      <c r="E38" s="45">
        <v>14277</v>
      </c>
      <c r="F38" s="44">
        <f t="shared" si="1"/>
        <v>0.30877040302572073</v>
      </c>
      <c r="G38" s="236"/>
      <c r="H38" s="230">
        <v>0</v>
      </c>
      <c r="I38" s="45">
        <v>308646</v>
      </c>
      <c r="J38" s="44">
        <f t="shared" si="2"/>
        <v>1.2929996556424783</v>
      </c>
      <c r="K38" s="236"/>
      <c r="L38" s="230">
        <v>13846.32</v>
      </c>
    </row>
    <row r="39" spans="1:12" s="54" customFormat="1" x14ac:dyDescent="0.2">
      <c r="A39" s="37" t="s">
        <v>157</v>
      </c>
      <c r="B39" s="43">
        <v>128</v>
      </c>
      <c r="C39" s="44">
        <f t="shared" si="0"/>
        <v>5.9813084112149539</v>
      </c>
      <c r="D39" s="236"/>
      <c r="E39" s="45">
        <v>353310</v>
      </c>
      <c r="F39" s="44">
        <f t="shared" si="1"/>
        <v>7.6410780341120255</v>
      </c>
      <c r="G39" s="236"/>
      <c r="H39" s="230">
        <v>0</v>
      </c>
      <c r="I39" s="45">
        <v>1368492</v>
      </c>
      <c r="J39" s="44">
        <f t="shared" si="2"/>
        <v>5.7329746205992826</v>
      </c>
      <c r="K39" s="236"/>
      <c r="L39" s="230">
        <v>12043.44</v>
      </c>
    </row>
    <row r="40" spans="1:12" s="54" customFormat="1" x14ac:dyDescent="0.2">
      <c r="A40" s="42"/>
      <c r="B40" s="238"/>
      <c r="C40" s="44"/>
      <c r="D40" s="236"/>
      <c r="E40" s="45"/>
      <c r="F40" s="44"/>
      <c r="G40" s="236"/>
      <c r="H40" s="230"/>
      <c r="I40" s="45"/>
      <c r="J40" s="44"/>
      <c r="K40" s="236"/>
      <c r="L40" s="230"/>
    </row>
    <row r="41" spans="1:12" s="54" customFormat="1" x14ac:dyDescent="0.2">
      <c r="A41" s="58" t="s">
        <v>0</v>
      </c>
      <c r="B41" s="241">
        <f>SUM(B11:B39)</f>
        <v>2140</v>
      </c>
      <c r="C41" s="258">
        <f>SUM(C11:C39)</f>
        <v>100.00000000000001</v>
      </c>
      <c r="D41" s="237" t="s">
        <v>11</v>
      </c>
      <c r="E41" s="61">
        <f>SUM(E11:E39)</f>
        <v>4623824</v>
      </c>
      <c r="F41" s="258">
        <f>SUM(F11:F39)</f>
        <v>99.999999999999986</v>
      </c>
      <c r="G41" s="237" t="s">
        <v>11</v>
      </c>
      <c r="H41" s="233">
        <v>0</v>
      </c>
      <c r="I41" s="61">
        <f>SUM(I11:I39)</f>
        <v>23870540</v>
      </c>
      <c r="J41" s="258">
        <f>SUM(J11:J39)</f>
        <v>100.00000000000001</v>
      </c>
      <c r="K41" s="237" t="s">
        <v>11</v>
      </c>
      <c r="L41" s="233">
        <v>12526.75</v>
      </c>
    </row>
    <row r="42" spans="1:12" x14ac:dyDescent="0.2">
      <c r="I42" s="19"/>
      <c r="J42" s="19"/>
      <c r="K42" s="19"/>
      <c r="L42" s="19"/>
    </row>
    <row r="43" spans="1:12" x14ac:dyDescent="0.2">
      <c r="A43" s="78"/>
    </row>
    <row r="44" spans="1:12" x14ac:dyDescent="0.2">
      <c r="F44" s="64"/>
    </row>
  </sheetData>
  <mergeCells count="8">
    <mergeCell ref="I8:I9"/>
    <mergeCell ref="L8:L9"/>
    <mergeCell ref="A1:L1"/>
    <mergeCell ref="A2:L2"/>
    <mergeCell ref="A4:L4"/>
    <mergeCell ref="A5:L5"/>
    <mergeCell ref="A6:L6"/>
    <mergeCell ref="H8:H9"/>
  </mergeCells>
  <pageMargins left="0.7" right="0.7" top="0.75" bottom="0.75" header="0.3" footer="0.3"/>
  <pageSetup scale="73"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99FF"/>
  </sheetPr>
  <dimension ref="A1"/>
  <sheetViews>
    <sheetView showGridLines="0" zoomScaleNormal="100" workbookViewId="0">
      <selection activeCell="I2" sqref="I2"/>
    </sheetView>
  </sheetViews>
  <sheetFormatPr baseColWidth="10" defaultColWidth="8.83203125" defaultRowHeight="15" x14ac:dyDescent="0.2"/>
  <sheetData/>
  <printOptions horizontalCentered="1"/>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pageSetUpPr fitToPage="1"/>
  </sheetPr>
  <dimension ref="A1:K24"/>
  <sheetViews>
    <sheetView showGridLines="0" workbookViewId="0">
      <selection sqref="A1:K1"/>
    </sheetView>
  </sheetViews>
  <sheetFormatPr baseColWidth="10" defaultColWidth="9.1640625" defaultRowHeight="13" x14ac:dyDescent="0.15"/>
  <cols>
    <col min="1" max="1" width="25.83203125" style="170" customWidth="1"/>
    <col min="2" max="2" width="12.6640625" style="144" customWidth="1"/>
    <col min="3" max="3" width="10.33203125" style="144" customWidth="1"/>
    <col min="4" max="4" width="2.5" style="144" customWidth="1"/>
    <col min="5" max="5" width="12.6640625" style="144" customWidth="1"/>
    <col min="6" max="6" width="10.5" style="144" customWidth="1"/>
    <col min="7" max="7" width="2.5" style="144" customWidth="1"/>
    <col min="8" max="8" width="15.6640625" style="144" customWidth="1"/>
    <col min="9" max="9" width="8.6640625" style="144" customWidth="1"/>
    <col min="10" max="10" width="2.5" style="144" customWidth="1"/>
    <col min="11" max="11" width="15.6640625" style="144" customWidth="1"/>
    <col min="12" max="16384" width="9.1640625" style="144"/>
  </cols>
  <sheetData>
    <row r="1" spans="1:11" ht="18" x14ac:dyDescent="0.2">
      <c r="A1" s="289" t="s">
        <v>8</v>
      </c>
      <c r="B1" s="289"/>
      <c r="C1" s="289"/>
      <c r="D1" s="289"/>
      <c r="E1" s="289"/>
      <c r="F1" s="289"/>
      <c r="G1" s="289"/>
      <c r="H1" s="289"/>
      <c r="I1" s="289"/>
      <c r="J1" s="289"/>
      <c r="K1" s="289"/>
    </row>
    <row r="2" spans="1:11" ht="18" x14ac:dyDescent="0.2">
      <c r="A2" s="289" t="s">
        <v>161</v>
      </c>
      <c r="B2" s="289"/>
      <c r="C2" s="289"/>
      <c r="D2" s="289"/>
      <c r="E2" s="289"/>
      <c r="F2" s="289"/>
      <c r="G2" s="289"/>
      <c r="H2" s="289"/>
      <c r="I2" s="289"/>
      <c r="J2" s="289"/>
      <c r="K2" s="289"/>
    </row>
    <row r="3" spans="1:11" ht="15" x14ac:dyDescent="0.2">
      <c r="A3" s="108"/>
      <c r="B3" s="108"/>
      <c r="C3" s="108"/>
      <c r="D3" s="108"/>
      <c r="E3" s="108"/>
      <c r="F3" s="108"/>
      <c r="G3" s="53"/>
      <c r="H3" s="53"/>
    </row>
    <row r="4" spans="1:11" ht="18" x14ac:dyDescent="0.2">
      <c r="A4" s="289" t="s">
        <v>38</v>
      </c>
      <c r="B4" s="289"/>
      <c r="C4" s="289"/>
      <c r="D4" s="289"/>
      <c r="E4" s="289"/>
      <c r="F4" s="289"/>
      <c r="G4" s="289"/>
      <c r="H4" s="289"/>
      <c r="I4" s="289"/>
      <c r="J4" s="289"/>
      <c r="K4" s="289"/>
    </row>
    <row r="5" spans="1:11" ht="18" x14ac:dyDescent="0.2">
      <c r="A5" s="289" t="s">
        <v>101</v>
      </c>
      <c r="B5" s="289"/>
      <c r="C5" s="289"/>
      <c r="D5" s="289"/>
      <c r="E5" s="289"/>
      <c r="F5" s="289"/>
      <c r="G5" s="289"/>
      <c r="H5" s="289"/>
      <c r="I5" s="289"/>
      <c r="J5" s="289"/>
      <c r="K5" s="289"/>
    </row>
    <row r="6" spans="1:11" ht="18" x14ac:dyDescent="0.2">
      <c r="A6" s="289" t="s">
        <v>100</v>
      </c>
      <c r="B6" s="289"/>
      <c r="C6" s="289"/>
      <c r="D6" s="289"/>
      <c r="E6" s="289"/>
      <c r="F6" s="289"/>
      <c r="G6" s="289"/>
      <c r="H6" s="289"/>
      <c r="I6" s="289"/>
      <c r="J6" s="289"/>
      <c r="K6" s="289"/>
    </row>
    <row r="7" spans="1:11" ht="18" x14ac:dyDescent="0.2">
      <c r="A7" s="260"/>
      <c r="B7" s="260"/>
      <c r="C7" s="260"/>
      <c r="D7" s="260"/>
      <c r="E7" s="260"/>
      <c r="F7" s="260"/>
      <c r="G7" s="260"/>
      <c r="H7" s="260"/>
      <c r="I7" s="260"/>
      <c r="J7" s="260"/>
      <c r="K7" s="260"/>
    </row>
    <row r="8" spans="1:11" ht="28.5" customHeight="1" x14ac:dyDescent="0.2">
      <c r="A8" s="126"/>
      <c r="B8" s="18"/>
      <c r="C8" s="203" t="s">
        <v>40</v>
      </c>
      <c r="D8" s="204"/>
      <c r="E8" s="18"/>
      <c r="F8" s="203" t="s">
        <v>40</v>
      </c>
      <c r="G8" s="204"/>
      <c r="H8" s="201" t="s">
        <v>140</v>
      </c>
      <c r="I8" s="203" t="s">
        <v>40</v>
      </c>
      <c r="J8" s="204"/>
      <c r="K8" s="293" t="s">
        <v>111</v>
      </c>
    </row>
    <row r="9" spans="1:11" ht="15" customHeight="1" x14ac:dyDescent="0.15">
      <c r="A9" s="81" t="s">
        <v>163</v>
      </c>
      <c r="B9" s="6" t="s">
        <v>61</v>
      </c>
      <c r="C9" s="7" t="s">
        <v>9</v>
      </c>
      <c r="D9" s="76"/>
      <c r="E9" s="6" t="s">
        <v>63</v>
      </c>
      <c r="F9" s="7" t="s">
        <v>9</v>
      </c>
      <c r="G9" s="76"/>
      <c r="H9" s="6" t="s">
        <v>136</v>
      </c>
      <c r="I9" s="7" t="s">
        <v>9</v>
      </c>
      <c r="J9" s="7"/>
      <c r="K9" s="294"/>
    </row>
    <row r="10" spans="1:11" ht="14" x14ac:dyDescent="0.15">
      <c r="A10" s="28"/>
      <c r="E10" s="129"/>
      <c r="F10" s="266"/>
      <c r="G10" s="130"/>
      <c r="H10" s="266"/>
      <c r="I10" s="266"/>
      <c r="J10" s="130"/>
      <c r="K10" s="151"/>
    </row>
    <row r="11" spans="1:11" ht="19.5" customHeight="1" x14ac:dyDescent="0.15">
      <c r="A11" s="28" t="s">
        <v>93</v>
      </c>
      <c r="B11" s="132">
        <v>34</v>
      </c>
      <c r="C11" s="152">
        <f t="shared" ref="C11:C20" si="0">(B11/B$22)*100</f>
        <v>2.6645768025078369</v>
      </c>
      <c r="D11" s="153" t="s">
        <v>11</v>
      </c>
      <c r="E11" s="132">
        <v>76</v>
      </c>
      <c r="F11" s="152">
        <f t="shared" ref="F11:F20" si="1">(E11/E$22)*100</f>
        <v>1.4187044987866344</v>
      </c>
      <c r="G11" s="166" t="s">
        <v>11</v>
      </c>
      <c r="H11" s="268">
        <v>344586</v>
      </c>
      <c r="I11" s="152">
        <f t="shared" ref="I11:I20" si="2">(H11/H$22)*100</f>
        <v>7.3376738807633637E-2</v>
      </c>
      <c r="J11" s="154" t="s">
        <v>11</v>
      </c>
      <c r="K11" s="159">
        <v>10711.28</v>
      </c>
    </row>
    <row r="12" spans="1:11" ht="19.5" customHeight="1" x14ac:dyDescent="0.15">
      <c r="A12" s="28" t="s">
        <v>94</v>
      </c>
      <c r="B12" s="132">
        <v>19</v>
      </c>
      <c r="C12" s="152">
        <f t="shared" si="0"/>
        <v>1.4890282131661441</v>
      </c>
      <c r="D12" s="153"/>
      <c r="E12" s="132">
        <v>40</v>
      </c>
      <c r="F12" s="152">
        <f t="shared" si="1"/>
        <v>0.74668657830875496</v>
      </c>
      <c r="G12" s="166"/>
      <c r="H12" s="269">
        <v>253023</v>
      </c>
      <c r="I12" s="152">
        <f t="shared" si="2"/>
        <v>5.3879155227791853E-2</v>
      </c>
      <c r="J12" s="154"/>
      <c r="K12" s="270">
        <v>16817.099999999999</v>
      </c>
    </row>
    <row r="13" spans="1:11" ht="19.5" customHeight="1" x14ac:dyDescent="0.15">
      <c r="A13" s="28" t="s">
        <v>95</v>
      </c>
      <c r="B13" s="132">
        <v>24</v>
      </c>
      <c r="C13" s="152">
        <f t="shared" si="0"/>
        <v>1.8808777429467085</v>
      </c>
      <c r="D13" s="153"/>
      <c r="E13" s="132">
        <v>52</v>
      </c>
      <c r="F13" s="152">
        <f t="shared" si="1"/>
        <v>0.97069255180138136</v>
      </c>
      <c r="G13" s="166"/>
      <c r="H13" s="269">
        <v>315041</v>
      </c>
      <c r="I13" s="152">
        <f t="shared" si="2"/>
        <v>6.7085375409029119E-2</v>
      </c>
      <c r="J13" s="154"/>
      <c r="K13" s="270">
        <v>18710.68</v>
      </c>
    </row>
    <row r="14" spans="1:11" ht="19.5" customHeight="1" x14ac:dyDescent="0.15">
      <c r="A14" s="28" t="s">
        <v>60</v>
      </c>
      <c r="B14" s="132">
        <v>47</v>
      </c>
      <c r="C14" s="152">
        <f t="shared" si="0"/>
        <v>3.6833855799373039</v>
      </c>
      <c r="D14" s="153"/>
      <c r="E14" s="132">
        <v>96</v>
      </c>
      <c r="F14" s="152">
        <f t="shared" si="1"/>
        <v>1.7920477879410117</v>
      </c>
      <c r="G14" s="166"/>
      <c r="H14" s="269">
        <v>760788</v>
      </c>
      <c r="I14" s="152">
        <f t="shared" si="2"/>
        <v>0.16200351251641673</v>
      </c>
      <c r="J14" s="154"/>
      <c r="K14" s="270">
        <v>20283.38</v>
      </c>
    </row>
    <row r="15" spans="1:11" ht="19.5" customHeight="1" x14ac:dyDescent="0.15">
      <c r="A15" s="28" t="s">
        <v>52</v>
      </c>
      <c r="B15" s="132">
        <v>52</v>
      </c>
      <c r="C15" s="152">
        <f t="shared" si="0"/>
        <v>4.0752351097178678</v>
      </c>
      <c r="D15" s="153"/>
      <c r="E15" s="132">
        <v>106</v>
      </c>
      <c r="F15" s="152">
        <f t="shared" si="1"/>
        <v>1.9787194325182005</v>
      </c>
      <c r="G15" s="166"/>
      <c r="H15" s="269">
        <v>1069580</v>
      </c>
      <c r="I15" s="152">
        <f t="shared" si="2"/>
        <v>0.2277582150576889</v>
      </c>
      <c r="J15" s="154"/>
      <c r="K15" s="270">
        <v>27733.05</v>
      </c>
    </row>
    <row r="16" spans="1:11" ht="19.5" customHeight="1" x14ac:dyDescent="0.15">
      <c r="A16" s="28" t="s">
        <v>96</v>
      </c>
      <c r="B16" s="132">
        <v>64</v>
      </c>
      <c r="C16" s="152">
        <f t="shared" si="0"/>
        <v>5.0156739811912221</v>
      </c>
      <c r="D16" s="153"/>
      <c r="E16" s="132">
        <v>152</v>
      </c>
      <c r="F16" s="152">
        <f t="shared" si="1"/>
        <v>2.8374089975732688</v>
      </c>
      <c r="G16" s="166"/>
      <c r="H16" s="269">
        <v>1867302</v>
      </c>
      <c r="I16" s="152">
        <f t="shared" si="2"/>
        <v>0.39762651741211746</v>
      </c>
      <c r="J16" s="154"/>
      <c r="K16" s="270">
        <v>33205.800000000003</v>
      </c>
    </row>
    <row r="17" spans="1:11" ht="19.5" customHeight="1" x14ac:dyDescent="0.15">
      <c r="A17" s="28" t="s">
        <v>68</v>
      </c>
      <c r="B17" s="140">
        <v>171</v>
      </c>
      <c r="C17" s="152">
        <f t="shared" si="0"/>
        <v>13.401253918495298</v>
      </c>
      <c r="D17" s="153"/>
      <c r="E17" s="140">
        <v>403</v>
      </c>
      <c r="F17" s="152">
        <f t="shared" si="1"/>
        <v>7.5228672764607056</v>
      </c>
      <c r="G17" s="166"/>
      <c r="H17" s="269">
        <v>7569495</v>
      </c>
      <c r="I17" s="152">
        <f t="shared" si="2"/>
        <v>1.6118613568766254</v>
      </c>
      <c r="J17" s="154"/>
      <c r="K17" s="270">
        <v>45880.04</v>
      </c>
    </row>
    <row r="18" spans="1:11" ht="19.5" customHeight="1" x14ac:dyDescent="0.15">
      <c r="A18" s="28" t="s">
        <v>69</v>
      </c>
      <c r="B18" s="132">
        <v>103</v>
      </c>
      <c r="C18" s="152">
        <f t="shared" si="0"/>
        <v>8.0721003134796234</v>
      </c>
      <c r="D18" s="153"/>
      <c r="E18" s="132">
        <v>251</v>
      </c>
      <c r="F18" s="152">
        <f t="shared" si="1"/>
        <v>4.6854582788874364</v>
      </c>
      <c r="G18" s="166"/>
      <c r="H18" s="269">
        <v>6741761</v>
      </c>
      <c r="I18" s="152">
        <f t="shared" si="2"/>
        <v>1.4356022473359074</v>
      </c>
      <c r="J18" s="154"/>
      <c r="K18" s="270">
        <v>65894.84</v>
      </c>
    </row>
    <row r="19" spans="1:11" ht="19.5" customHeight="1" x14ac:dyDescent="0.15">
      <c r="A19" s="28" t="s">
        <v>97</v>
      </c>
      <c r="B19" s="140">
        <v>254</v>
      </c>
      <c r="C19" s="152">
        <f t="shared" si="0"/>
        <v>19.905956112852667</v>
      </c>
      <c r="D19" s="153"/>
      <c r="E19" s="140">
        <v>730</v>
      </c>
      <c r="F19" s="152">
        <f t="shared" si="1"/>
        <v>13.627030054134778</v>
      </c>
      <c r="G19" s="166"/>
      <c r="H19" s="269">
        <v>27429570</v>
      </c>
      <c r="I19" s="152">
        <f t="shared" si="2"/>
        <v>5.8409000757305964</v>
      </c>
      <c r="J19" s="154"/>
      <c r="K19" s="270">
        <v>104371.26</v>
      </c>
    </row>
    <row r="20" spans="1:11" ht="19.5" customHeight="1" x14ac:dyDescent="0.15">
      <c r="A20" s="28" t="s">
        <v>160</v>
      </c>
      <c r="B20" s="132">
        <v>508</v>
      </c>
      <c r="C20" s="152">
        <f t="shared" si="0"/>
        <v>39.811912225705335</v>
      </c>
      <c r="D20" s="153"/>
      <c r="E20" s="132">
        <v>3451</v>
      </c>
      <c r="F20" s="152">
        <f t="shared" si="1"/>
        <v>64.420384543587829</v>
      </c>
      <c r="G20" s="166"/>
      <c r="H20" s="269">
        <v>423260894</v>
      </c>
      <c r="I20" s="152">
        <f t="shared" si="2"/>
        <v>90.129906805626192</v>
      </c>
      <c r="J20" s="154"/>
      <c r="K20" s="270">
        <v>453284.44</v>
      </c>
    </row>
    <row r="21" spans="1:11" ht="14" x14ac:dyDescent="0.15">
      <c r="A21" s="28"/>
      <c r="B21" s="140"/>
      <c r="C21" s="156"/>
      <c r="D21" s="156"/>
      <c r="E21" s="140"/>
      <c r="F21" s="156"/>
      <c r="G21" s="168"/>
      <c r="H21" s="158"/>
      <c r="I21" s="156"/>
      <c r="J21" s="157"/>
      <c r="K21" s="172"/>
    </row>
    <row r="22" spans="1:11" ht="14" x14ac:dyDescent="0.15">
      <c r="A22" s="81" t="s">
        <v>0</v>
      </c>
      <c r="B22" s="160">
        <f>SUM(B11:B20)</f>
        <v>1276</v>
      </c>
      <c r="C22" s="161">
        <f>SUM(C11:C20)</f>
        <v>100</v>
      </c>
      <c r="D22" s="162" t="s">
        <v>11</v>
      </c>
      <c r="E22" s="160">
        <f>SUM(E11:E20)</f>
        <v>5357</v>
      </c>
      <c r="F22" s="161">
        <f>SUM(F11:F20)</f>
        <v>100</v>
      </c>
      <c r="G22" s="169" t="s">
        <v>11</v>
      </c>
      <c r="H22" s="164">
        <f>SUM(H11:H20)</f>
        <v>469612040</v>
      </c>
      <c r="I22" s="161">
        <f>SUM(I11:I20)</f>
        <v>100</v>
      </c>
      <c r="J22" s="163" t="s">
        <v>11</v>
      </c>
      <c r="K22" s="173">
        <v>103599.72</v>
      </c>
    </row>
    <row r="24" spans="1:11" x14ac:dyDescent="0.15">
      <c r="A24" s="271" t="s">
        <v>192</v>
      </c>
    </row>
  </sheetData>
  <mergeCells count="6">
    <mergeCell ref="K8:K9"/>
    <mergeCell ref="A1:K1"/>
    <mergeCell ref="A2:K2"/>
    <mergeCell ref="A4:K4"/>
    <mergeCell ref="A5:K5"/>
    <mergeCell ref="A6:K6"/>
  </mergeCells>
  <pageMargins left="0.7" right="0.7" top="0.75" bottom="0.75" header="0.3" footer="0.3"/>
  <pageSetup scale="75"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CCFF"/>
    <pageSetUpPr fitToPage="1"/>
  </sheetPr>
  <dimension ref="A1:L56"/>
  <sheetViews>
    <sheetView showGridLines="0" zoomScaleNormal="100" workbookViewId="0">
      <selection sqref="A1:H1"/>
    </sheetView>
  </sheetViews>
  <sheetFormatPr baseColWidth="10" defaultColWidth="9.1640625" defaultRowHeight="15" x14ac:dyDescent="0.2"/>
  <cols>
    <col min="1" max="1" width="34" style="1" customWidth="1"/>
    <col min="2" max="2" width="14.1640625" style="1" customWidth="1"/>
    <col min="3" max="3" width="7.5" style="1" customWidth="1"/>
    <col min="4" max="4" width="2.33203125" style="1" customWidth="1"/>
    <col min="5" max="5" width="14.5" style="1" customWidth="1"/>
    <col min="6" max="6" width="7.5" style="1" customWidth="1"/>
    <col min="7" max="7" width="2.33203125" style="1" customWidth="1"/>
    <col min="8" max="8" width="14.83203125" style="1" customWidth="1"/>
    <col min="9" max="16384" width="9.1640625" style="1"/>
  </cols>
  <sheetData>
    <row r="1" spans="1:12" ht="18" x14ac:dyDescent="0.2">
      <c r="A1" s="295" t="s">
        <v>8</v>
      </c>
      <c r="B1" s="295"/>
      <c r="C1" s="295"/>
      <c r="D1" s="295"/>
      <c r="E1" s="295"/>
      <c r="F1" s="295"/>
      <c r="G1" s="295"/>
      <c r="H1" s="295"/>
    </row>
    <row r="2" spans="1:12" ht="18" x14ac:dyDescent="0.2">
      <c r="A2" s="295" t="s">
        <v>161</v>
      </c>
      <c r="B2" s="295"/>
      <c r="C2" s="295"/>
      <c r="D2" s="295"/>
      <c r="E2" s="295"/>
      <c r="F2" s="295"/>
      <c r="G2" s="295"/>
      <c r="H2" s="295"/>
    </row>
    <row r="3" spans="1:12" x14ac:dyDescent="0.2">
      <c r="A3" s="55"/>
      <c r="B3" s="55"/>
      <c r="C3" s="55"/>
      <c r="D3" s="55"/>
      <c r="E3" s="55"/>
      <c r="F3" s="55"/>
    </row>
    <row r="4" spans="1:12" ht="18" x14ac:dyDescent="0.2">
      <c r="A4" s="295" t="s">
        <v>71</v>
      </c>
      <c r="B4" s="295"/>
      <c r="C4" s="295"/>
      <c r="D4" s="295"/>
      <c r="E4" s="295"/>
      <c r="F4" s="295"/>
      <c r="G4" s="295"/>
      <c r="H4" s="295"/>
    </row>
    <row r="5" spans="1:12" ht="18" x14ac:dyDescent="0.2">
      <c r="A5" s="295" t="s">
        <v>62</v>
      </c>
      <c r="B5" s="295"/>
      <c r="C5" s="295"/>
      <c r="D5" s="295"/>
      <c r="E5" s="295"/>
      <c r="F5" s="295"/>
      <c r="G5" s="295"/>
      <c r="H5" s="295"/>
    </row>
    <row r="6" spans="1:12" ht="16" x14ac:dyDescent="0.2">
      <c r="A6" s="296"/>
      <c r="B6" s="296"/>
      <c r="C6" s="296"/>
      <c r="D6" s="296"/>
      <c r="E6" s="296"/>
      <c r="F6" s="296"/>
      <c r="G6" s="296"/>
      <c r="H6" s="296"/>
    </row>
    <row r="7" spans="1:12" ht="32.25" customHeight="1" x14ac:dyDescent="0.2">
      <c r="A7" s="13"/>
      <c r="B7" s="18"/>
      <c r="C7" s="203" t="s">
        <v>40</v>
      </c>
      <c r="D7" s="204"/>
      <c r="E7" s="201" t="s">
        <v>10</v>
      </c>
      <c r="F7" s="203" t="s">
        <v>40</v>
      </c>
      <c r="G7" s="14"/>
      <c r="H7" s="291" t="s">
        <v>111</v>
      </c>
    </row>
    <row r="8" spans="1:12" ht="15" customHeight="1" x14ac:dyDescent="0.2">
      <c r="A8" s="205" t="s">
        <v>64</v>
      </c>
      <c r="B8" s="6" t="s">
        <v>61</v>
      </c>
      <c r="C8" s="7" t="s">
        <v>9</v>
      </c>
      <c r="D8" s="76"/>
      <c r="E8" s="202" t="s">
        <v>65</v>
      </c>
      <c r="F8" s="7" t="s">
        <v>9</v>
      </c>
      <c r="G8" s="75"/>
      <c r="H8" s="292"/>
    </row>
    <row r="9" spans="1:12" ht="15.75" customHeight="1" x14ac:dyDescent="0.2">
      <c r="A9" s="8"/>
      <c r="B9" s="9"/>
      <c r="C9" s="10"/>
      <c r="D9" s="10"/>
      <c r="E9" s="9"/>
      <c r="F9" s="10"/>
      <c r="G9" s="11"/>
      <c r="H9" s="67"/>
    </row>
    <row r="10" spans="1:12" s="54" customFormat="1" x14ac:dyDescent="0.2">
      <c r="A10" s="37" t="s">
        <v>1</v>
      </c>
      <c r="B10" s="38">
        <f>SUM(B11:B14)</f>
        <v>1632</v>
      </c>
      <c r="C10" s="39">
        <f>(B10/B$56)*100</f>
        <v>18.171695802249193</v>
      </c>
      <c r="D10" s="39" t="s">
        <v>11</v>
      </c>
      <c r="E10" s="40">
        <f>SUM(E11:E14)</f>
        <v>261172699</v>
      </c>
      <c r="F10" s="39">
        <f>(E10/E$56)*100</f>
        <v>29.116510585001432</v>
      </c>
      <c r="G10" s="41" t="s">
        <v>11</v>
      </c>
      <c r="H10" s="72">
        <v>34923.82</v>
      </c>
    </row>
    <row r="11" spans="1:12" s="54" customFormat="1" x14ac:dyDescent="0.2">
      <c r="A11" s="42" t="s">
        <v>12</v>
      </c>
      <c r="B11" s="43">
        <v>219</v>
      </c>
      <c r="C11" s="44">
        <f>(B11/B$56)*100</f>
        <v>2.4384812381694689</v>
      </c>
      <c r="D11" s="44"/>
      <c r="E11" s="45">
        <v>82720055</v>
      </c>
      <c r="F11" s="44">
        <f>(E11/E$56)*100</f>
        <v>9.2219415207689863</v>
      </c>
      <c r="G11" s="46"/>
      <c r="H11" s="69">
        <v>58243.26</v>
      </c>
    </row>
    <row r="12" spans="1:12" s="54" customFormat="1" x14ac:dyDescent="0.2">
      <c r="A12" s="42" t="s">
        <v>13</v>
      </c>
      <c r="B12" s="43">
        <v>46</v>
      </c>
      <c r="C12" s="44">
        <f>(B12/B$56)*100</f>
        <v>0.51219240619084727</v>
      </c>
      <c r="D12" s="44"/>
      <c r="E12" s="45">
        <v>42624022</v>
      </c>
      <c r="F12" s="44">
        <f>(E12/E$56)*100</f>
        <v>4.7518856009461157</v>
      </c>
      <c r="G12" s="46"/>
      <c r="H12" s="69">
        <v>31584.95</v>
      </c>
      <c r="I12" s="53"/>
      <c r="J12" s="53"/>
      <c r="K12" s="53"/>
      <c r="L12" s="53"/>
    </row>
    <row r="13" spans="1:12" s="54" customFormat="1" x14ac:dyDescent="0.2">
      <c r="A13" s="42" t="s">
        <v>14</v>
      </c>
      <c r="B13" s="43">
        <v>142</v>
      </c>
      <c r="C13" s="44">
        <f>(B13/B$56)*100</f>
        <v>1.581115688676094</v>
      </c>
      <c r="D13" s="44"/>
      <c r="E13" s="45">
        <v>17637877</v>
      </c>
      <c r="F13" s="44">
        <f>(E13/E$56)*100</f>
        <v>1.9663365823985046</v>
      </c>
      <c r="G13" s="46"/>
      <c r="H13" s="69">
        <v>49294.87</v>
      </c>
      <c r="I13" s="53"/>
      <c r="J13" s="53"/>
      <c r="K13" s="53"/>
      <c r="L13" s="53"/>
    </row>
    <row r="14" spans="1:12" s="54" customFormat="1" ht="14.5" customHeight="1" x14ac:dyDescent="0.2">
      <c r="A14" s="42" t="s">
        <v>15</v>
      </c>
      <c r="B14" s="43">
        <v>1225</v>
      </c>
      <c r="C14" s="44">
        <f>(B14/B$56)*100</f>
        <v>13.639906469212782</v>
      </c>
      <c r="D14" s="44"/>
      <c r="E14" s="45">
        <v>118190745</v>
      </c>
      <c r="F14" s="44">
        <f>(E14/E$56)*100</f>
        <v>13.176346880887827</v>
      </c>
      <c r="G14" s="46"/>
      <c r="H14" s="69">
        <v>30813.72</v>
      </c>
      <c r="I14" s="53"/>
      <c r="J14" s="53"/>
      <c r="K14" s="53"/>
      <c r="L14" s="53"/>
    </row>
    <row r="15" spans="1:12" s="54" customFormat="1" x14ac:dyDescent="0.2">
      <c r="A15" s="37"/>
      <c r="B15" s="43"/>
      <c r="C15" s="44"/>
      <c r="D15" s="44"/>
      <c r="E15" s="45"/>
      <c r="F15" s="47"/>
      <c r="G15" s="46"/>
      <c r="H15" s="70"/>
      <c r="I15" s="53"/>
      <c r="J15" s="53"/>
      <c r="K15" s="53"/>
      <c r="L15" s="53"/>
    </row>
    <row r="16" spans="1:12" s="54" customFormat="1" x14ac:dyDescent="0.2">
      <c r="A16" s="37" t="s">
        <v>2</v>
      </c>
      <c r="B16" s="38">
        <v>310</v>
      </c>
      <c r="C16" s="39">
        <f>(B16/B$56)*100</f>
        <v>3.4517314330252757</v>
      </c>
      <c r="D16" s="39"/>
      <c r="E16" s="48">
        <v>25215241</v>
      </c>
      <c r="F16" s="39">
        <f>(E16/E$56)*100</f>
        <v>2.8110894985997832</v>
      </c>
      <c r="G16" s="46"/>
      <c r="H16" s="71">
        <v>29346.92</v>
      </c>
      <c r="I16" s="53"/>
      <c r="J16" s="53"/>
      <c r="K16" s="53"/>
      <c r="L16" s="53"/>
    </row>
    <row r="17" spans="1:12" s="54" customFormat="1" x14ac:dyDescent="0.2">
      <c r="A17" s="37"/>
      <c r="B17" s="49"/>
      <c r="C17" s="44"/>
      <c r="D17" s="44"/>
      <c r="E17" s="45"/>
      <c r="F17" s="47"/>
      <c r="G17" s="46"/>
      <c r="H17" s="70"/>
      <c r="I17" s="53"/>
      <c r="J17" s="53"/>
      <c r="K17" s="53"/>
      <c r="L17" s="53"/>
    </row>
    <row r="18" spans="1:12" s="54" customFormat="1" x14ac:dyDescent="0.2">
      <c r="A18" s="37" t="s">
        <v>3</v>
      </c>
      <c r="B18" s="38">
        <f>SUM(B19:B32)</f>
        <v>3978</v>
      </c>
      <c r="C18" s="39">
        <f t="shared" ref="C18:C32" si="0">(B18/B$56)*100</f>
        <v>44.293508517982403</v>
      </c>
      <c r="D18" s="39"/>
      <c r="E18" s="48">
        <f>SUM(E19:E32)</f>
        <v>276184057</v>
      </c>
      <c r="F18" s="39">
        <f t="shared" ref="F18:F32" si="1">(E18/E$56)*100</f>
        <v>30.790032992878551</v>
      </c>
      <c r="G18" s="46"/>
      <c r="H18" s="71">
        <v>24432.31</v>
      </c>
      <c r="I18" s="53"/>
      <c r="J18" s="53"/>
      <c r="K18" s="53"/>
      <c r="L18" s="53"/>
    </row>
    <row r="19" spans="1:12" s="54" customFormat="1" ht="14.5" customHeight="1" x14ac:dyDescent="0.2">
      <c r="A19" s="42" t="s">
        <v>16</v>
      </c>
      <c r="B19" s="63">
        <v>577</v>
      </c>
      <c r="C19" s="44">
        <f t="shared" si="0"/>
        <v>6.4246743124373671</v>
      </c>
      <c r="D19" s="180"/>
      <c r="E19" s="45">
        <v>87936865</v>
      </c>
      <c r="F19" s="44">
        <f t="shared" si="1"/>
        <v>9.8035310366966879</v>
      </c>
      <c r="G19" s="46"/>
      <c r="H19" s="69">
        <v>36435.06</v>
      </c>
      <c r="I19" s="53"/>
      <c r="J19" s="53"/>
      <c r="K19" s="53"/>
      <c r="L19" s="53"/>
    </row>
    <row r="20" spans="1:12" s="54" customFormat="1" ht="14.5" customHeight="1" x14ac:dyDescent="0.2">
      <c r="A20" s="42" t="s">
        <v>17</v>
      </c>
      <c r="B20" s="63">
        <v>98</v>
      </c>
      <c r="C20" s="44">
        <f t="shared" si="0"/>
        <v>1.0911925175370227</v>
      </c>
      <c r="D20" s="180"/>
      <c r="E20" s="45">
        <v>16335422</v>
      </c>
      <c r="F20" s="44">
        <f t="shared" si="1"/>
        <v>1.8211340212610247</v>
      </c>
      <c r="G20" s="46"/>
      <c r="H20" s="69">
        <v>26263.73</v>
      </c>
      <c r="I20" s="53"/>
      <c r="J20" s="53"/>
      <c r="K20" s="53"/>
      <c r="L20" s="53"/>
    </row>
    <row r="21" spans="1:12" s="54" customFormat="1" ht="14.5" customHeight="1" x14ac:dyDescent="0.2">
      <c r="A21" s="42" t="s">
        <v>18</v>
      </c>
      <c r="B21" s="63">
        <v>61</v>
      </c>
      <c r="C21" s="44">
        <f t="shared" si="0"/>
        <v>0.67921166907916708</v>
      </c>
      <c r="D21" s="180"/>
      <c r="E21" s="45">
        <v>7802246</v>
      </c>
      <c r="F21" s="44">
        <f t="shared" si="1"/>
        <v>0.86982360375188017</v>
      </c>
      <c r="G21" s="46"/>
      <c r="H21" s="69">
        <v>30188.22</v>
      </c>
      <c r="I21" s="53"/>
      <c r="J21" s="53"/>
      <c r="K21" s="53"/>
      <c r="L21" s="53"/>
    </row>
    <row r="22" spans="1:12" s="54" customFormat="1" x14ac:dyDescent="0.2">
      <c r="A22" s="42" t="s">
        <v>113</v>
      </c>
      <c r="B22" s="65">
        <v>1286</v>
      </c>
      <c r="C22" s="44">
        <f t="shared" si="0"/>
        <v>14.31911813829195</v>
      </c>
      <c r="D22" s="180"/>
      <c r="E22" s="45">
        <v>84934166</v>
      </c>
      <c r="F22" s="44">
        <f t="shared" si="1"/>
        <v>9.4687789069686357</v>
      </c>
      <c r="G22" s="46"/>
      <c r="H22" s="69">
        <v>25963.63</v>
      </c>
      <c r="I22" s="53"/>
      <c r="J22" s="53"/>
      <c r="K22" s="53"/>
      <c r="L22" s="53"/>
    </row>
    <row r="23" spans="1:12" s="53" customFormat="1" x14ac:dyDescent="0.2">
      <c r="A23" s="272" t="s">
        <v>66</v>
      </c>
      <c r="B23" s="273">
        <v>25</v>
      </c>
      <c r="C23" s="251">
        <f t="shared" si="0"/>
        <v>0.27836543814719961</v>
      </c>
      <c r="D23" s="274"/>
      <c r="E23" s="250">
        <v>1531491</v>
      </c>
      <c r="F23" s="251">
        <f t="shared" si="1"/>
        <v>0.17073635216494978</v>
      </c>
      <c r="G23" s="275"/>
      <c r="H23" s="167">
        <v>38297.06</v>
      </c>
    </row>
    <row r="24" spans="1:12" s="54" customFormat="1" x14ac:dyDescent="0.2">
      <c r="A24" s="42" t="s">
        <v>19</v>
      </c>
      <c r="B24" s="63">
        <v>114</v>
      </c>
      <c r="C24" s="44">
        <f t="shared" si="0"/>
        <v>1.2693463979512303</v>
      </c>
      <c r="D24" s="180"/>
      <c r="E24" s="45">
        <v>8005698</v>
      </c>
      <c r="F24" s="44">
        <f t="shared" si="1"/>
        <v>0.89250519464641587</v>
      </c>
      <c r="G24" s="46"/>
      <c r="H24" s="69">
        <v>41358.89</v>
      </c>
    </row>
    <row r="25" spans="1:12" s="54" customFormat="1" x14ac:dyDescent="0.2">
      <c r="A25" s="42" t="s">
        <v>20</v>
      </c>
      <c r="B25" s="65">
        <v>891</v>
      </c>
      <c r="C25" s="44">
        <f t="shared" si="0"/>
        <v>9.9209442155661947</v>
      </c>
      <c r="D25" s="180"/>
      <c r="E25" s="45">
        <v>25696339</v>
      </c>
      <c r="F25" s="44">
        <f t="shared" si="1"/>
        <v>2.8647241053678627</v>
      </c>
      <c r="G25" s="46"/>
      <c r="H25" s="69">
        <v>16098.29</v>
      </c>
    </row>
    <row r="26" spans="1:12" s="54" customFormat="1" ht="15.75" customHeight="1" x14ac:dyDescent="0.2">
      <c r="A26" s="42" t="s">
        <v>21</v>
      </c>
      <c r="B26" s="63">
        <v>124</v>
      </c>
      <c r="C26" s="44">
        <f t="shared" si="0"/>
        <v>1.3806925732101103</v>
      </c>
      <c r="D26" s="180"/>
      <c r="E26" s="45">
        <v>10017409</v>
      </c>
      <c r="F26" s="44">
        <f t="shared" si="1"/>
        <v>1.1167782708513061</v>
      </c>
      <c r="G26" s="46"/>
      <c r="H26" s="69">
        <v>32408.94</v>
      </c>
    </row>
    <row r="27" spans="1:12" s="54" customFormat="1" x14ac:dyDescent="0.2">
      <c r="A27" s="42" t="s">
        <v>41</v>
      </c>
      <c r="B27" s="63">
        <v>175</v>
      </c>
      <c r="C27" s="44">
        <f t="shared" si="0"/>
        <v>1.9485580670303975</v>
      </c>
      <c r="D27" s="180"/>
      <c r="E27" s="45">
        <v>8645374</v>
      </c>
      <c r="F27" s="44">
        <f t="shared" si="1"/>
        <v>0.96381867073440231</v>
      </c>
      <c r="G27" s="46"/>
      <c r="H27" s="69">
        <v>28244.799999999999</v>
      </c>
    </row>
    <row r="28" spans="1:12" s="54" customFormat="1" x14ac:dyDescent="0.2">
      <c r="A28" s="42" t="s">
        <v>22</v>
      </c>
      <c r="B28" s="63">
        <v>80</v>
      </c>
      <c r="C28" s="44">
        <f t="shared" si="0"/>
        <v>0.89076940207103894</v>
      </c>
      <c r="D28" s="180"/>
      <c r="E28" s="45">
        <v>4588611</v>
      </c>
      <c r="F28" s="44">
        <f t="shared" si="1"/>
        <v>0.51155553878146354</v>
      </c>
      <c r="G28" s="46"/>
      <c r="H28" s="69">
        <v>27647.39</v>
      </c>
    </row>
    <row r="29" spans="1:12" s="54" customFormat="1" ht="14.5" customHeight="1" x14ac:dyDescent="0.2">
      <c r="A29" s="42" t="s">
        <v>23</v>
      </c>
      <c r="B29" s="63">
        <v>137</v>
      </c>
      <c r="C29" s="44">
        <f t="shared" si="0"/>
        <v>1.525442601046654</v>
      </c>
      <c r="D29" s="180"/>
      <c r="E29" s="45">
        <v>5127086</v>
      </c>
      <c r="F29" s="44">
        <f t="shared" si="1"/>
        <v>0.57158674838832468</v>
      </c>
      <c r="G29" s="46"/>
      <c r="H29" s="69">
        <v>17273.650000000001</v>
      </c>
    </row>
    <row r="30" spans="1:12" s="54" customFormat="1" x14ac:dyDescent="0.2">
      <c r="A30" s="42" t="s">
        <v>24</v>
      </c>
      <c r="B30" s="63">
        <v>355</v>
      </c>
      <c r="C30" s="44">
        <f t="shared" si="0"/>
        <v>3.9527892216902352</v>
      </c>
      <c r="D30" s="180"/>
      <c r="E30" s="45">
        <v>9950163</v>
      </c>
      <c r="F30" s="44">
        <f t="shared" si="1"/>
        <v>1.1092814349327897</v>
      </c>
      <c r="G30" s="46"/>
      <c r="H30" s="69">
        <v>14760.41</v>
      </c>
    </row>
    <row r="31" spans="1:12" s="54" customFormat="1" x14ac:dyDescent="0.2">
      <c r="A31" s="42" t="s">
        <v>42</v>
      </c>
      <c r="B31" s="63">
        <v>30</v>
      </c>
      <c r="C31" s="44">
        <f t="shared" si="0"/>
        <v>0.33403852577663956</v>
      </c>
      <c r="D31" s="180"/>
      <c r="E31" s="45">
        <v>2780113</v>
      </c>
      <c r="F31" s="44">
        <f t="shared" si="1"/>
        <v>0.30993740885604615</v>
      </c>
      <c r="G31" s="46"/>
      <c r="H31" s="69">
        <v>54738.57</v>
      </c>
      <c r="I31" s="53"/>
    </row>
    <row r="32" spans="1:12" s="54" customFormat="1" x14ac:dyDescent="0.2">
      <c r="A32" s="42" t="s">
        <v>43</v>
      </c>
      <c r="B32" s="63">
        <v>25</v>
      </c>
      <c r="C32" s="44">
        <f t="shared" si="0"/>
        <v>0.27836543814719961</v>
      </c>
      <c r="D32" s="180"/>
      <c r="E32" s="45">
        <v>2833074</v>
      </c>
      <c r="F32" s="44">
        <f t="shared" si="1"/>
        <v>0.31584169947676016</v>
      </c>
      <c r="G32" s="46"/>
      <c r="H32" s="69">
        <v>28639</v>
      </c>
    </row>
    <row r="33" spans="1:8" s="54" customFormat="1" x14ac:dyDescent="0.2">
      <c r="A33" s="37"/>
      <c r="B33" s="43"/>
      <c r="C33" s="44"/>
      <c r="D33" s="44"/>
      <c r="E33" s="45"/>
      <c r="F33" s="47"/>
      <c r="G33" s="46"/>
      <c r="H33" s="70"/>
    </row>
    <row r="34" spans="1:8" s="54" customFormat="1" x14ac:dyDescent="0.2">
      <c r="A34" s="37" t="s">
        <v>4</v>
      </c>
      <c r="B34" s="38">
        <f>SUM(B35:B38)</f>
        <v>547</v>
      </c>
      <c r="C34" s="39">
        <f>(B34/B$56)*100</f>
        <v>6.0906357866607284</v>
      </c>
      <c r="D34" s="39"/>
      <c r="E34" s="48">
        <f>SUM(E35:E38)</f>
        <v>89596379</v>
      </c>
      <c r="F34" s="39">
        <f>(E34/E$56)*100</f>
        <v>9.9885398723520478</v>
      </c>
      <c r="G34" s="46"/>
      <c r="H34" s="71">
        <v>37999.96</v>
      </c>
    </row>
    <row r="35" spans="1:8" s="54" customFormat="1" x14ac:dyDescent="0.2">
      <c r="A35" s="42" t="s">
        <v>25</v>
      </c>
      <c r="B35" s="49">
        <v>122</v>
      </c>
      <c r="C35" s="44">
        <f>(B35/B$56)*100</f>
        <v>1.3584233381583342</v>
      </c>
      <c r="D35" s="44"/>
      <c r="E35" s="45">
        <v>31630123</v>
      </c>
      <c r="F35" s="44">
        <f>(E35/E$56)*100</f>
        <v>3.5262445679071428</v>
      </c>
      <c r="G35" s="46"/>
      <c r="H35" s="69">
        <v>65665.05</v>
      </c>
    </row>
    <row r="36" spans="1:8" s="54" customFormat="1" x14ac:dyDescent="0.2">
      <c r="A36" s="42" t="s">
        <v>26</v>
      </c>
      <c r="B36" s="49">
        <v>195</v>
      </c>
      <c r="C36" s="44">
        <f>(B36/B$56)*100</f>
        <v>2.1712504175481571</v>
      </c>
      <c r="D36" s="44"/>
      <c r="E36" s="45">
        <v>29042163</v>
      </c>
      <c r="F36" s="44">
        <f>(E36/E$56)*100</f>
        <v>3.2377290951104998</v>
      </c>
      <c r="G36" s="46"/>
      <c r="H36" s="69">
        <v>32211</v>
      </c>
    </row>
    <row r="37" spans="1:8" s="54" customFormat="1" x14ac:dyDescent="0.2">
      <c r="A37" s="42" t="s">
        <v>27</v>
      </c>
      <c r="B37" s="49">
        <v>88</v>
      </c>
      <c r="C37" s="44">
        <f>(B37/B$56)*100</f>
        <v>0.97984634227814282</v>
      </c>
      <c r="D37" s="44"/>
      <c r="E37" s="45">
        <v>13797574</v>
      </c>
      <c r="F37" s="44">
        <f>(E37/E$56)*100</f>
        <v>1.5382052218954958</v>
      </c>
      <c r="G37" s="46"/>
      <c r="H37" s="69">
        <v>39107.43</v>
      </c>
    </row>
    <row r="38" spans="1:8" s="54" customFormat="1" ht="14.5" customHeight="1" x14ac:dyDescent="0.2">
      <c r="A38" s="42" t="s">
        <v>28</v>
      </c>
      <c r="B38" s="49">
        <v>142</v>
      </c>
      <c r="C38" s="44">
        <f>(B38/B$56)*100</f>
        <v>1.581115688676094</v>
      </c>
      <c r="D38" s="44"/>
      <c r="E38" s="45">
        <v>15126519</v>
      </c>
      <c r="F38" s="44">
        <f>(E38/E$56)*100</f>
        <v>1.6863609874389101</v>
      </c>
      <c r="G38" s="46"/>
      <c r="H38" s="69">
        <v>28511.07</v>
      </c>
    </row>
    <row r="39" spans="1:8" s="54" customFormat="1" x14ac:dyDescent="0.2">
      <c r="A39" s="37"/>
      <c r="B39" s="49"/>
      <c r="C39" s="44"/>
      <c r="D39" s="44"/>
      <c r="E39" s="45"/>
      <c r="F39" s="47"/>
      <c r="G39" s="46"/>
      <c r="H39" s="70"/>
    </row>
    <row r="40" spans="1:8" s="54" customFormat="1" x14ac:dyDescent="0.2">
      <c r="A40" s="37" t="s">
        <v>5</v>
      </c>
      <c r="B40" s="38">
        <f>SUM(B41:B43)</f>
        <v>1791</v>
      </c>
      <c r="C40" s="39">
        <f>(B40/B$56)*100</f>
        <v>19.942099988865383</v>
      </c>
      <c r="D40" s="39"/>
      <c r="E40" s="48">
        <f>SUM(E41:E43)</f>
        <v>197790264</v>
      </c>
      <c r="F40" s="39">
        <f>(E40/E$56)*100</f>
        <v>22.05039936186526</v>
      </c>
      <c r="G40" s="46"/>
      <c r="H40" s="71">
        <v>26185.19</v>
      </c>
    </row>
    <row r="41" spans="1:8" s="54" customFormat="1" x14ac:dyDescent="0.2">
      <c r="A41" s="42" t="s">
        <v>29</v>
      </c>
      <c r="B41" s="43">
        <v>316</v>
      </c>
      <c r="C41" s="44">
        <f>(B41/B$56)*100</f>
        <v>3.5185391381806035</v>
      </c>
      <c r="D41" s="44"/>
      <c r="E41" s="45">
        <v>16195868</v>
      </c>
      <c r="F41" s="44">
        <f>(E41/E$56)*100</f>
        <v>1.8055760187066334</v>
      </c>
      <c r="G41" s="46"/>
      <c r="H41" s="69">
        <v>19514.04</v>
      </c>
    </row>
    <row r="42" spans="1:8" s="54" customFormat="1" x14ac:dyDescent="0.2">
      <c r="A42" s="42" t="s">
        <v>30</v>
      </c>
      <c r="B42" s="43">
        <v>357</v>
      </c>
      <c r="C42" s="44">
        <f>(B42/B$56)*100</f>
        <v>3.9750584567420111</v>
      </c>
      <c r="D42" s="44"/>
      <c r="E42" s="45">
        <v>26730873</v>
      </c>
      <c r="F42" s="44">
        <f>(E42/E$56)*100</f>
        <v>2.9800578300522482</v>
      </c>
      <c r="G42" s="46"/>
      <c r="H42" s="69">
        <v>27059.61</v>
      </c>
    </row>
    <row r="43" spans="1:8" s="54" customFormat="1" x14ac:dyDescent="0.2">
      <c r="A43" s="42" t="s">
        <v>31</v>
      </c>
      <c r="B43" s="43">
        <v>1118</v>
      </c>
      <c r="C43" s="44">
        <f>(B43/B$56)*100</f>
        <v>12.448502393942768</v>
      </c>
      <c r="D43" s="44"/>
      <c r="E43" s="45">
        <v>154863523</v>
      </c>
      <c r="F43" s="44">
        <f>(E43/E$56)*100</f>
        <v>17.264765513106379</v>
      </c>
      <c r="G43" s="46"/>
      <c r="H43" s="69">
        <v>28873.86</v>
      </c>
    </row>
    <row r="44" spans="1:8" s="54" customFormat="1" x14ac:dyDescent="0.2">
      <c r="A44" s="37"/>
      <c r="B44" s="43"/>
      <c r="C44" s="44"/>
      <c r="D44" s="44"/>
      <c r="E44" s="45"/>
      <c r="F44" s="47"/>
      <c r="G44" s="46"/>
      <c r="H44" s="70"/>
    </row>
    <row r="45" spans="1:8" s="54" customFormat="1" x14ac:dyDescent="0.2">
      <c r="A45" s="37" t="s">
        <v>6</v>
      </c>
      <c r="B45" s="38">
        <f>SUM(B46:B49)</f>
        <v>335</v>
      </c>
      <c r="C45" s="39">
        <f>(B45/B$56)*100</f>
        <v>3.7300968711724751</v>
      </c>
      <c r="D45" s="39"/>
      <c r="E45" s="48">
        <f>SUM(E46:E49)</f>
        <v>36567552</v>
      </c>
      <c r="F45" s="39">
        <f>(E45/E$56)*100</f>
        <v>4.076687643663667</v>
      </c>
      <c r="G45" s="46"/>
      <c r="H45" s="71">
        <v>27639.78</v>
      </c>
    </row>
    <row r="46" spans="1:8" s="54" customFormat="1" x14ac:dyDescent="0.2">
      <c r="A46" s="42" t="s">
        <v>32</v>
      </c>
      <c r="B46" s="49">
        <v>124</v>
      </c>
      <c r="C46" s="44">
        <f>(B46/B$56)*100</f>
        <v>1.3806925732101103</v>
      </c>
      <c r="D46" s="44"/>
      <c r="E46" s="45">
        <v>8238719</v>
      </c>
      <c r="F46" s="44">
        <f>(E46/E$56)*100</f>
        <v>0.91848324839784423</v>
      </c>
      <c r="G46" s="46"/>
      <c r="H46" s="69">
        <v>29528.79</v>
      </c>
    </row>
    <row r="47" spans="1:8" s="54" customFormat="1" x14ac:dyDescent="0.2">
      <c r="A47" s="42" t="s">
        <v>33</v>
      </c>
      <c r="B47" s="49">
        <v>20</v>
      </c>
      <c r="C47" s="44">
        <f>(B47/B$56)*100</f>
        <v>0.22269235051775974</v>
      </c>
      <c r="D47" s="44"/>
      <c r="E47" s="45">
        <v>2048681</v>
      </c>
      <c r="F47" s="44">
        <f>(E47/E$56)*100</f>
        <v>0.22839463025877493</v>
      </c>
      <c r="G47" s="46"/>
      <c r="H47" s="69">
        <v>53802.239999999998</v>
      </c>
    </row>
    <row r="48" spans="1:8" s="54" customFormat="1" x14ac:dyDescent="0.2">
      <c r="A48" s="42" t="s">
        <v>34</v>
      </c>
      <c r="B48" s="49">
        <v>22</v>
      </c>
      <c r="C48" s="44">
        <f>(B48/B$56)*100</f>
        <v>0.24496158556953571</v>
      </c>
      <c r="D48" s="44"/>
      <c r="E48" s="45">
        <v>791615</v>
      </c>
      <c r="F48" s="44">
        <f>(E48/E$56)*100</f>
        <v>8.8252204824616487E-2</v>
      </c>
      <c r="G48" s="46"/>
      <c r="H48" s="69">
        <v>30014.44</v>
      </c>
    </row>
    <row r="49" spans="1:8" s="54" customFormat="1" x14ac:dyDescent="0.2">
      <c r="A49" s="42" t="s">
        <v>35</v>
      </c>
      <c r="B49" s="49">
        <v>169</v>
      </c>
      <c r="C49" s="44">
        <f>(B49/B$56)*100</f>
        <v>1.8817503618750695</v>
      </c>
      <c r="D49" s="44"/>
      <c r="E49" s="45">
        <v>25488537</v>
      </c>
      <c r="F49" s="44">
        <f>(E49/E$56)*100</f>
        <v>2.8415575601824319</v>
      </c>
      <c r="G49" s="46"/>
      <c r="H49" s="69">
        <v>26599.33</v>
      </c>
    </row>
    <row r="50" spans="1:8" s="54" customFormat="1" x14ac:dyDescent="0.2">
      <c r="A50" s="37"/>
      <c r="B50" s="49"/>
      <c r="C50" s="44"/>
      <c r="D50" s="44"/>
      <c r="E50" s="45"/>
      <c r="F50" s="47"/>
      <c r="G50" s="46"/>
      <c r="H50" s="70"/>
    </row>
    <row r="51" spans="1:8" s="54" customFormat="1" x14ac:dyDescent="0.2">
      <c r="A51" s="37" t="s">
        <v>7</v>
      </c>
      <c r="B51" s="38">
        <f>SUM(B52:B54)</f>
        <v>388</v>
      </c>
      <c r="C51" s="39">
        <f>(B51/B$56)*100</f>
        <v>4.3202316000445382</v>
      </c>
      <c r="D51" s="39"/>
      <c r="E51" s="48">
        <f>SUM(E52:E54)</f>
        <v>10465562</v>
      </c>
      <c r="F51" s="39">
        <f>(E51/E$56)*100</f>
        <v>1.1667400456392603</v>
      </c>
      <c r="G51" s="46"/>
      <c r="H51" s="71">
        <v>17421.39</v>
      </c>
    </row>
    <row r="52" spans="1:8" s="54" customFormat="1" x14ac:dyDescent="0.2">
      <c r="A52" s="42" t="s">
        <v>36</v>
      </c>
      <c r="B52" s="43">
        <v>71</v>
      </c>
      <c r="C52" s="44">
        <f>(B52/B$56)*100</f>
        <v>0.79055784433804699</v>
      </c>
      <c r="D52" s="44"/>
      <c r="E52" s="45">
        <v>2483720</v>
      </c>
      <c r="F52" s="44">
        <f>(E52/E$56)*100</f>
        <v>0.27689440721436109</v>
      </c>
      <c r="G52" s="46"/>
      <c r="H52" s="69">
        <v>20475</v>
      </c>
    </row>
    <row r="53" spans="1:8" s="54" customFormat="1" x14ac:dyDescent="0.2">
      <c r="A53" s="42" t="s">
        <v>37</v>
      </c>
      <c r="B53" s="43">
        <v>51</v>
      </c>
      <c r="C53" s="44">
        <f>(B53/B$56)*100</f>
        <v>0.56786549382028728</v>
      </c>
      <c r="D53" s="44"/>
      <c r="E53" s="45">
        <v>3093411</v>
      </c>
      <c r="F53" s="44">
        <f>(E53/E$56)*100</f>
        <v>0.34486504320752093</v>
      </c>
      <c r="G53" s="46"/>
      <c r="H53" s="69">
        <v>24012.89</v>
      </c>
    </row>
    <row r="54" spans="1:8" s="54" customFormat="1" x14ac:dyDescent="0.2">
      <c r="A54" s="42" t="s">
        <v>67</v>
      </c>
      <c r="B54" s="43">
        <v>266</v>
      </c>
      <c r="C54" s="44">
        <f>(B54/B$56)*100</f>
        <v>2.9618082618862043</v>
      </c>
      <c r="D54" s="44"/>
      <c r="E54" s="45">
        <v>4888431</v>
      </c>
      <c r="F54" s="44">
        <f>(E54/E$56)*100</f>
        <v>0.54498059521737807</v>
      </c>
      <c r="G54" s="46"/>
      <c r="H54" s="69">
        <v>14457.75</v>
      </c>
    </row>
    <row r="55" spans="1:8" s="54" customFormat="1" x14ac:dyDescent="0.2">
      <c r="A55" s="37"/>
      <c r="B55" s="43"/>
      <c r="C55" s="56"/>
      <c r="D55" s="56"/>
      <c r="E55" s="57"/>
      <c r="F55" s="56"/>
      <c r="G55" s="46"/>
      <c r="H55" s="68"/>
    </row>
    <row r="56" spans="1:8" s="54" customFormat="1" x14ac:dyDescent="0.2">
      <c r="A56" s="58" t="s">
        <v>0</v>
      </c>
      <c r="B56" s="59">
        <f>B10+B16+B18+B34+B40+B45+B51</f>
        <v>8981</v>
      </c>
      <c r="C56" s="60">
        <f>C10+C16+C18+C34+C40+C45+C51</f>
        <v>99.999999999999986</v>
      </c>
      <c r="D56" s="60" t="s">
        <v>11</v>
      </c>
      <c r="E56" s="61">
        <f>E10+E16+E18+E34+E40+E45+E51</f>
        <v>896991754</v>
      </c>
      <c r="F56" s="60">
        <f>F10+F16+F18+F34+F40+F45+F51</f>
        <v>100</v>
      </c>
      <c r="G56" s="62" t="s">
        <v>11</v>
      </c>
      <c r="H56" s="73">
        <v>26600.11</v>
      </c>
    </row>
  </sheetData>
  <mergeCells count="6">
    <mergeCell ref="A5:H5"/>
    <mergeCell ref="A4:H4"/>
    <mergeCell ref="A2:H2"/>
    <mergeCell ref="H7:H8"/>
    <mergeCell ref="A1:H1"/>
    <mergeCell ref="A6:H6"/>
  </mergeCells>
  <printOptions horizontalCentered="1"/>
  <pageMargins left="0.7" right="0.7" top="0.75" bottom="0.75" header="0.3" footer="0.3"/>
  <pageSetup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CCFF"/>
    <pageSetUpPr fitToPage="1"/>
  </sheetPr>
  <dimension ref="A1:I49"/>
  <sheetViews>
    <sheetView showGridLines="0" workbookViewId="0">
      <selection sqref="A1:I1"/>
    </sheetView>
  </sheetViews>
  <sheetFormatPr baseColWidth="10" defaultColWidth="9.1640625" defaultRowHeight="15" x14ac:dyDescent="0.2"/>
  <cols>
    <col min="1" max="1" width="22.1640625" style="125" customWidth="1"/>
    <col min="2" max="2" width="12.5" style="125" customWidth="1"/>
    <col min="3" max="3" width="10.5" style="125" customWidth="1"/>
    <col min="4" max="4" width="12.5" style="125" customWidth="1"/>
    <col min="5" max="5" width="10.5" style="125" customWidth="1"/>
    <col min="6" max="6" width="12.5" style="125" customWidth="1"/>
    <col min="7" max="7" width="10.5" style="125" customWidth="1"/>
    <col min="8" max="8" width="12.5" style="125" customWidth="1"/>
    <col min="9" max="9" width="10.5" style="125" customWidth="1"/>
    <col min="10" max="16384" width="9.1640625" style="125"/>
  </cols>
  <sheetData>
    <row r="1" spans="1:9" ht="18" x14ac:dyDescent="0.2">
      <c r="A1" s="289" t="s">
        <v>8</v>
      </c>
      <c r="B1" s="289"/>
      <c r="C1" s="289"/>
      <c r="D1" s="289"/>
      <c r="E1" s="289"/>
      <c r="F1" s="289"/>
      <c r="G1" s="289"/>
      <c r="H1" s="289"/>
      <c r="I1" s="289"/>
    </row>
    <row r="2" spans="1:9" ht="18" x14ac:dyDescent="0.2">
      <c r="A2" s="289" t="s">
        <v>161</v>
      </c>
      <c r="B2" s="289"/>
      <c r="C2" s="289"/>
      <c r="D2" s="289"/>
      <c r="E2" s="289"/>
      <c r="F2" s="289"/>
      <c r="G2" s="289"/>
      <c r="H2" s="289"/>
      <c r="I2" s="289"/>
    </row>
    <row r="3" spans="1:9" x14ac:dyDescent="0.2">
      <c r="A3" s="108"/>
      <c r="B3" s="108"/>
      <c r="C3" s="108"/>
    </row>
    <row r="4" spans="1:9" ht="18" x14ac:dyDescent="0.2">
      <c r="A4" s="289" t="s">
        <v>80</v>
      </c>
      <c r="B4" s="289"/>
      <c r="C4" s="289"/>
      <c r="D4" s="289"/>
      <c r="E4" s="289"/>
      <c r="F4" s="289"/>
      <c r="G4" s="289"/>
      <c r="H4" s="289"/>
      <c r="I4" s="289"/>
    </row>
    <row r="5" spans="1:9" ht="18" x14ac:dyDescent="0.2">
      <c r="A5" s="289" t="s">
        <v>114</v>
      </c>
      <c r="B5" s="289"/>
      <c r="C5" s="289"/>
      <c r="D5" s="289"/>
      <c r="E5" s="289"/>
      <c r="F5" s="289"/>
      <c r="G5" s="289"/>
      <c r="H5" s="289"/>
      <c r="I5" s="289"/>
    </row>
    <row r="6" spans="1:9" ht="18" x14ac:dyDescent="0.2">
      <c r="A6" s="289"/>
      <c r="B6" s="289"/>
      <c r="C6" s="289"/>
      <c r="D6" s="289"/>
      <c r="E6" s="289"/>
      <c r="F6" s="289"/>
      <c r="G6" s="289"/>
      <c r="H6" s="289"/>
      <c r="I6" s="289"/>
    </row>
    <row r="7" spans="1:9" ht="18" x14ac:dyDescent="0.2">
      <c r="A7" s="126"/>
      <c r="B7" s="299" t="s">
        <v>163</v>
      </c>
      <c r="C7" s="300"/>
      <c r="D7" s="300"/>
      <c r="E7" s="300"/>
      <c r="F7" s="300"/>
      <c r="G7" s="300"/>
      <c r="H7" s="300"/>
      <c r="I7" s="301"/>
    </row>
    <row r="8" spans="1:9" x14ac:dyDescent="0.2">
      <c r="A8" s="127"/>
      <c r="B8" s="297" t="s">
        <v>93</v>
      </c>
      <c r="C8" s="298"/>
      <c r="D8" s="297" t="s">
        <v>94</v>
      </c>
      <c r="E8" s="298"/>
      <c r="F8" s="297" t="s">
        <v>95</v>
      </c>
      <c r="G8" s="298"/>
      <c r="H8" s="297" t="s">
        <v>60</v>
      </c>
      <c r="I8" s="298"/>
    </row>
    <row r="9" spans="1:9" ht="33.75" customHeight="1" x14ac:dyDescent="0.2">
      <c r="A9" s="81" t="s">
        <v>64</v>
      </c>
      <c r="B9" s="267" t="s">
        <v>61</v>
      </c>
      <c r="C9" s="128" t="s">
        <v>139</v>
      </c>
      <c r="D9" s="267" t="s">
        <v>61</v>
      </c>
      <c r="E9" s="128" t="s">
        <v>139</v>
      </c>
      <c r="F9" s="267" t="s">
        <v>61</v>
      </c>
      <c r="G9" s="128" t="s">
        <v>139</v>
      </c>
      <c r="H9" s="267" t="s">
        <v>61</v>
      </c>
      <c r="I9" s="128" t="s">
        <v>139</v>
      </c>
    </row>
    <row r="10" spans="1:9" x14ac:dyDescent="0.2">
      <c r="A10" s="28"/>
      <c r="B10" s="129"/>
      <c r="C10" s="130"/>
      <c r="D10" s="129"/>
      <c r="E10" s="130"/>
      <c r="F10" s="129"/>
      <c r="G10" s="130"/>
      <c r="H10" s="129"/>
      <c r="I10" s="130"/>
    </row>
    <row r="11" spans="1:9" x14ac:dyDescent="0.2">
      <c r="A11" s="28" t="s">
        <v>146</v>
      </c>
      <c r="B11" s="132">
        <v>305</v>
      </c>
      <c r="C11" s="133">
        <v>1867620</v>
      </c>
      <c r="D11" s="132">
        <v>155</v>
      </c>
      <c r="E11" s="133">
        <v>1831383</v>
      </c>
      <c r="F11" s="132">
        <v>109</v>
      </c>
      <c r="G11" s="133">
        <v>2128473</v>
      </c>
      <c r="H11" s="132">
        <v>89</v>
      </c>
      <c r="I11" s="133">
        <v>2243109</v>
      </c>
    </row>
    <row r="12" spans="1:9" x14ac:dyDescent="0.2">
      <c r="A12" s="28" t="s">
        <v>74</v>
      </c>
      <c r="B12" s="140">
        <v>72</v>
      </c>
      <c r="C12" s="134">
        <v>422147</v>
      </c>
      <c r="D12" s="140">
        <v>27</v>
      </c>
      <c r="E12" s="134">
        <v>247833</v>
      </c>
      <c r="F12" s="140">
        <v>30</v>
      </c>
      <c r="G12" s="134">
        <v>595164</v>
      </c>
      <c r="H12" s="140">
        <v>18</v>
      </c>
      <c r="I12" s="134">
        <v>449850</v>
      </c>
    </row>
    <row r="13" spans="1:9" x14ac:dyDescent="0.2">
      <c r="A13" s="28" t="s">
        <v>75</v>
      </c>
      <c r="B13" s="132">
        <v>1103</v>
      </c>
      <c r="C13" s="134">
        <v>4785979</v>
      </c>
      <c r="D13" s="132">
        <v>455</v>
      </c>
      <c r="E13" s="134">
        <v>3959365</v>
      </c>
      <c r="F13" s="132">
        <v>322</v>
      </c>
      <c r="G13" s="134">
        <v>5857958</v>
      </c>
      <c r="H13" s="132">
        <v>292</v>
      </c>
      <c r="I13" s="134">
        <v>7274498</v>
      </c>
    </row>
    <row r="14" spans="1:9" x14ac:dyDescent="0.2">
      <c r="A14" s="28" t="s">
        <v>76</v>
      </c>
      <c r="B14" s="140">
        <v>112</v>
      </c>
      <c r="C14" s="134">
        <v>659057</v>
      </c>
      <c r="D14" s="140">
        <v>45</v>
      </c>
      <c r="E14" s="134">
        <v>563574</v>
      </c>
      <c r="F14" s="140">
        <v>24</v>
      </c>
      <c r="G14" s="134">
        <v>498612</v>
      </c>
      <c r="H14" s="140">
        <v>35</v>
      </c>
      <c r="I14" s="134">
        <v>810662</v>
      </c>
    </row>
    <row r="15" spans="1:9" x14ac:dyDescent="0.2">
      <c r="A15" s="28" t="s">
        <v>77</v>
      </c>
      <c r="B15" s="132">
        <v>417</v>
      </c>
      <c r="C15" s="134">
        <v>1849777</v>
      </c>
      <c r="D15" s="132">
        <v>221</v>
      </c>
      <c r="E15" s="134">
        <v>1826442</v>
      </c>
      <c r="F15" s="132">
        <v>130</v>
      </c>
      <c r="G15" s="134">
        <v>2321721</v>
      </c>
      <c r="H15" s="132">
        <v>138</v>
      </c>
      <c r="I15" s="134">
        <v>3238496</v>
      </c>
    </row>
    <row r="16" spans="1:9" x14ac:dyDescent="0.2">
      <c r="A16" s="28" t="s">
        <v>78</v>
      </c>
      <c r="B16" s="140">
        <v>72</v>
      </c>
      <c r="C16" s="134">
        <v>430379</v>
      </c>
      <c r="D16" s="140">
        <v>41</v>
      </c>
      <c r="E16" s="134">
        <v>524238</v>
      </c>
      <c r="F16" s="140">
        <v>23</v>
      </c>
      <c r="G16" s="134">
        <v>412354</v>
      </c>
      <c r="H16" s="140">
        <v>29</v>
      </c>
      <c r="I16" s="134">
        <v>739176</v>
      </c>
    </row>
    <row r="17" spans="1:9" x14ac:dyDescent="0.2">
      <c r="A17" s="28" t="s">
        <v>79</v>
      </c>
      <c r="B17" s="140">
        <v>149</v>
      </c>
      <c r="C17" s="134">
        <v>935306</v>
      </c>
      <c r="D17" s="140">
        <v>52</v>
      </c>
      <c r="E17" s="134">
        <v>676552</v>
      </c>
      <c r="F17" s="140">
        <v>45</v>
      </c>
      <c r="G17" s="134">
        <v>843959</v>
      </c>
      <c r="H17" s="140">
        <v>29</v>
      </c>
      <c r="I17" s="134">
        <v>725542</v>
      </c>
    </row>
    <row r="18" spans="1:9" x14ac:dyDescent="0.2">
      <c r="A18" s="28"/>
      <c r="B18" s="140"/>
      <c r="C18" s="189"/>
      <c r="D18" s="140"/>
      <c r="E18" s="189"/>
      <c r="F18" s="140"/>
      <c r="G18" s="189"/>
      <c r="H18" s="140"/>
      <c r="I18" s="189"/>
    </row>
    <row r="19" spans="1:9" x14ac:dyDescent="0.2">
      <c r="A19" s="81" t="s">
        <v>0</v>
      </c>
      <c r="B19" s="160">
        <f t="shared" ref="B19:I19" si="0">SUM(B11:B17)</f>
        <v>2230</v>
      </c>
      <c r="C19" s="190">
        <f t="shared" si="0"/>
        <v>10950265</v>
      </c>
      <c r="D19" s="160">
        <f t="shared" si="0"/>
        <v>996</v>
      </c>
      <c r="E19" s="190">
        <f t="shared" si="0"/>
        <v>9629387</v>
      </c>
      <c r="F19" s="160">
        <f t="shared" si="0"/>
        <v>683</v>
      </c>
      <c r="G19" s="190">
        <f t="shared" si="0"/>
        <v>12658241</v>
      </c>
      <c r="H19" s="160">
        <f t="shared" si="0"/>
        <v>630</v>
      </c>
      <c r="I19" s="190">
        <f t="shared" si="0"/>
        <v>15481333</v>
      </c>
    </row>
    <row r="21" spans="1:9" ht="18" x14ac:dyDescent="0.2">
      <c r="A21" s="126"/>
      <c r="B21" s="299" t="s">
        <v>163</v>
      </c>
      <c r="C21" s="300"/>
      <c r="D21" s="300"/>
      <c r="E21" s="300"/>
      <c r="F21" s="300"/>
      <c r="G21" s="300"/>
      <c r="H21" s="300"/>
      <c r="I21" s="301"/>
    </row>
    <row r="22" spans="1:9" x14ac:dyDescent="0.2">
      <c r="A22" s="127"/>
      <c r="B22" s="297" t="s">
        <v>52</v>
      </c>
      <c r="C22" s="298"/>
      <c r="D22" s="297" t="s">
        <v>96</v>
      </c>
      <c r="E22" s="298"/>
      <c r="F22" s="297" t="s">
        <v>68</v>
      </c>
      <c r="G22" s="298"/>
      <c r="H22" s="297" t="s">
        <v>69</v>
      </c>
      <c r="I22" s="298"/>
    </row>
    <row r="23" spans="1:9" ht="31" x14ac:dyDescent="0.2">
      <c r="A23" s="81" t="s">
        <v>64</v>
      </c>
      <c r="B23" s="267" t="s">
        <v>61</v>
      </c>
      <c r="C23" s="128" t="s">
        <v>139</v>
      </c>
      <c r="D23" s="267" t="s">
        <v>61</v>
      </c>
      <c r="E23" s="128" t="s">
        <v>139</v>
      </c>
      <c r="F23" s="267" t="s">
        <v>61</v>
      </c>
      <c r="G23" s="128" t="s">
        <v>139</v>
      </c>
      <c r="H23" s="267" t="s">
        <v>61</v>
      </c>
      <c r="I23" s="128" t="s">
        <v>139</v>
      </c>
    </row>
    <row r="24" spans="1:9" x14ac:dyDescent="0.2">
      <c r="A24" s="28"/>
      <c r="B24" s="129"/>
      <c r="C24" s="130"/>
      <c r="D24" s="129"/>
      <c r="E24" s="130"/>
      <c r="F24" s="129"/>
      <c r="G24" s="130"/>
      <c r="H24" s="129"/>
      <c r="I24" s="130"/>
    </row>
    <row r="25" spans="1:9" x14ac:dyDescent="0.2">
      <c r="A25" s="28" t="s">
        <v>146</v>
      </c>
      <c r="B25" s="132">
        <v>87</v>
      </c>
      <c r="C25" s="133">
        <v>2533622</v>
      </c>
      <c r="D25" s="132">
        <v>127</v>
      </c>
      <c r="E25" s="133">
        <v>4422864</v>
      </c>
      <c r="F25" s="132">
        <v>215</v>
      </c>
      <c r="G25" s="133">
        <v>10333974</v>
      </c>
      <c r="H25" s="132">
        <v>107</v>
      </c>
      <c r="I25" s="133">
        <v>7403379</v>
      </c>
    </row>
    <row r="26" spans="1:9" x14ac:dyDescent="0.2">
      <c r="A26" s="28" t="s">
        <v>74</v>
      </c>
      <c r="B26" s="140">
        <v>16</v>
      </c>
      <c r="C26" s="134">
        <v>470423</v>
      </c>
      <c r="D26" s="140">
        <v>24</v>
      </c>
      <c r="E26" s="134">
        <v>833420</v>
      </c>
      <c r="F26" s="140">
        <v>42</v>
      </c>
      <c r="G26" s="134">
        <v>2038679</v>
      </c>
      <c r="H26" s="140">
        <v>19</v>
      </c>
      <c r="I26" s="134">
        <v>1227866</v>
      </c>
    </row>
    <row r="27" spans="1:9" x14ac:dyDescent="0.2">
      <c r="A27" s="28" t="s">
        <v>75</v>
      </c>
      <c r="B27" s="132">
        <v>212</v>
      </c>
      <c r="C27" s="134">
        <v>5999887</v>
      </c>
      <c r="D27" s="132">
        <v>300</v>
      </c>
      <c r="E27" s="134">
        <v>10197706</v>
      </c>
      <c r="F27" s="132">
        <v>421</v>
      </c>
      <c r="G27" s="134">
        <v>19689487</v>
      </c>
      <c r="H27" s="132">
        <v>202</v>
      </c>
      <c r="I27" s="134">
        <v>13452616</v>
      </c>
    </row>
    <row r="28" spans="1:9" x14ac:dyDescent="0.2">
      <c r="A28" s="28" t="s">
        <v>76</v>
      </c>
      <c r="B28" s="140">
        <v>24</v>
      </c>
      <c r="C28" s="134">
        <v>668477</v>
      </c>
      <c r="D28" s="140">
        <v>38</v>
      </c>
      <c r="E28" s="134">
        <v>1357194</v>
      </c>
      <c r="F28" s="140">
        <v>61</v>
      </c>
      <c r="G28" s="134">
        <v>2825463</v>
      </c>
      <c r="H28" s="140">
        <v>34</v>
      </c>
      <c r="I28" s="134">
        <v>2287604</v>
      </c>
    </row>
    <row r="29" spans="1:9" x14ac:dyDescent="0.2">
      <c r="A29" s="28" t="s">
        <v>77</v>
      </c>
      <c r="B29" s="132">
        <v>97</v>
      </c>
      <c r="C29" s="134">
        <v>2642726</v>
      </c>
      <c r="D29" s="132">
        <v>125</v>
      </c>
      <c r="E29" s="134">
        <v>4213609</v>
      </c>
      <c r="F29" s="132">
        <v>181</v>
      </c>
      <c r="G29" s="134">
        <v>8414809</v>
      </c>
      <c r="H29" s="132">
        <v>97</v>
      </c>
      <c r="I29" s="134">
        <v>6416890</v>
      </c>
    </row>
    <row r="30" spans="1:9" x14ac:dyDescent="0.2">
      <c r="A30" s="28" t="s">
        <v>78</v>
      </c>
      <c r="B30" s="140">
        <v>15</v>
      </c>
      <c r="C30" s="134">
        <v>440697</v>
      </c>
      <c r="D30" s="140">
        <v>19</v>
      </c>
      <c r="E30" s="134">
        <v>664762</v>
      </c>
      <c r="F30" s="140">
        <v>33</v>
      </c>
      <c r="G30" s="134">
        <v>1547441</v>
      </c>
      <c r="H30" s="140">
        <v>19</v>
      </c>
      <c r="I30" s="134">
        <v>1245500</v>
      </c>
    </row>
    <row r="31" spans="1:9" x14ac:dyDescent="0.2">
      <c r="A31" s="28" t="s">
        <v>79</v>
      </c>
      <c r="B31" s="140">
        <v>22</v>
      </c>
      <c r="C31" s="134">
        <v>587449</v>
      </c>
      <c r="D31" s="140">
        <v>39</v>
      </c>
      <c r="E31" s="134">
        <v>1356207</v>
      </c>
      <c r="F31" s="140">
        <v>19</v>
      </c>
      <c r="G31" s="134">
        <v>866075</v>
      </c>
      <c r="H31" s="140">
        <v>12</v>
      </c>
      <c r="I31" s="134">
        <v>759094</v>
      </c>
    </row>
    <row r="32" spans="1:9" x14ac:dyDescent="0.2">
      <c r="A32" s="28"/>
      <c r="B32" s="140"/>
      <c r="C32" s="189"/>
      <c r="D32" s="140"/>
      <c r="E32" s="189"/>
      <c r="F32" s="140"/>
      <c r="G32" s="189"/>
      <c r="H32" s="140"/>
      <c r="I32" s="189"/>
    </row>
    <row r="33" spans="1:9" x14ac:dyDescent="0.2">
      <c r="A33" s="81" t="s">
        <v>0</v>
      </c>
      <c r="B33" s="160">
        <f t="shared" ref="B33:I33" si="1">SUM(B25:B31)</f>
        <v>473</v>
      </c>
      <c r="C33" s="190">
        <f t="shared" si="1"/>
        <v>13343281</v>
      </c>
      <c r="D33" s="160">
        <f t="shared" si="1"/>
        <v>672</v>
      </c>
      <c r="E33" s="190">
        <f t="shared" si="1"/>
        <v>23045762</v>
      </c>
      <c r="F33" s="160">
        <f t="shared" si="1"/>
        <v>972</v>
      </c>
      <c r="G33" s="190">
        <f t="shared" si="1"/>
        <v>45715928</v>
      </c>
      <c r="H33" s="160">
        <f t="shared" si="1"/>
        <v>490</v>
      </c>
      <c r="I33" s="190">
        <f t="shared" si="1"/>
        <v>32792949</v>
      </c>
    </row>
    <row r="35" spans="1:9" ht="18" x14ac:dyDescent="0.2">
      <c r="A35" s="126"/>
      <c r="B35" s="299" t="s">
        <v>163</v>
      </c>
      <c r="C35" s="300"/>
      <c r="D35" s="300"/>
      <c r="E35" s="301"/>
      <c r="F35" s="142"/>
      <c r="G35" s="142"/>
      <c r="H35" s="142"/>
      <c r="I35" s="142"/>
    </row>
    <row r="36" spans="1:9" x14ac:dyDescent="0.2">
      <c r="A36" s="127"/>
      <c r="B36" s="297" t="s">
        <v>98</v>
      </c>
      <c r="C36" s="298"/>
      <c r="D36" s="297" t="s">
        <v>99</v>
      </c>
      <c r="E36" s="298"/>
    </row>
    <row r="37" spans="1:9" ht="31" x14ac:dyDescent="0.2">
      <c r="A37" s="81" t="s">
        <v>64</v>
      </c>
      <c r="B37" s="267" t="s">
        <v>61</v>
      </c>
      <c r="C37" s="128" t="s">
        <v>139</v>
      </c>
      <c r="D37" s="267" t="s">
        <v>61</v>
      </c>
      <c r="E37" s="128" t="s">
        <v>139</v>
      </c>
    </row>
    <row r="38" spans="1:9" x14ac:dyDescent="0.2">
      <c r="A38" s="28"/>
      <c r="B38" s="129"/>
      <c r="C38" s="130"/>
      <c r="D38" s="129"/>
      <c r="E38" s="130"/>
    </row>
    <row r="39" spans="1:9" x14ac:dyDescent="0.2">
      <c r="A39" s="28" t="s">
        <v>146</v>
      </c>
      <c r="B39" s="132">
        <v>438</v>
      </c>
      <c r="C39" s="133">
        <v>228408274</v>
      </c>
      <c r="D39" s="132">
        <f t="shared" ref="D39:E45" si="2">B11+D11+F11+H11+B25+D25+F25+H25+B39</f>
        <v>1632</v>
      </c>
      <c r="E39" s="133">
        <f t="shared" si="2"/>
        <v>261172698</v>
      </c>
    </row>
    <row r="40" spans="1:9" x14ac:dyDescent="0.2">
      <c r="A40" s="28" t="s">
        <v>74</v>
      </c>
      <c r="B40" s="140">
        <v>62</v>
      </c>
      <c r="C40" s="134">
        <v>18929858</v>
      </c>
      <c r="D40" s="132">
        <f t="shared" si="2"/>
        <v>310</v>
      </c>
      <c r="E40" s="134">
        <f t="shared" si="2"/>
        <v>25215240</v>
      </c>
    </row>
    <row r="41" spans="1:9" x14ac:dyDescent="0.2">
      <c r="A41" s="28" t="s">
        <v>75</v>
      </c>
      <c r="B41" s="132">
        <v>671</v>
      </c>
      <c r="C41" s="134">
        <v>204966561</v>
      </c>
      <c r="D41" s="132">
        <f t="shared" si="2"/>
        <v>3978</v>
      </c>
      <c r="E41" s="134">
        <f t="shared" si="2"/>
        <v>276184057</v>
      </c>
    </row>
    <row r="42" spans="1:9" x14ac:dyDescent="0.2">
      <c r="A42" s="28" t="s">
        <v>76</v>
      </c>
      <c r="B42" s="140">
        <v>174</v>
      </c>
      <c r="C42" s="134">
        <v>79925735</v>
      </c>
      <c r="D42" s="132">
        <f t="shared" si="2"/>
        <v>547</v>
      </c>
      <c r="E42" s="134">
        <f t="shared" si="2"/>
        <v>89596378</v>
      </c>
    </row>
    <row r="43" spans="1:9" x14ac:dyDescent="0.2">
      <c r="A43" s="28" t="s">
        <v>77</v>
      </c>
      <c r="B43" s="132">
        <v>385</v>
      </c>
      <c r="C43" s="134">
        <v>166865794</v>
      </c>
      <c r="D43" s="132">
        <f t="shared" si="2"/>
        <v>1791</v>
      </c>
      <c r="E43" s="134">
        <f t="shared" si="2"/>
        <v>197790264</v>
      </c>
    </row>
    <row r="44" spans="1:9" x14ac:dyDescent="0.2">
      <c r="A44" s="28" t="s">
        <v>78</v>
      </c>
      <c r="B44" s="140">
        <v>84</v>
      </c>
      <c r="C44" s="134">
        <v>30563005</v>
      </c>
      <c r="D44" s="132">
        <f t="shared" si="2"/>
        <v>335</v>
      </c>
      <c r="E44" s="134">
        <f t="shared" si="2"/>
        <v>36567552</v>
      </c>
    </row>
    <row r="45" spans="1:9" x14ac:dyDescent="0.2">
      <c r="A45" s="28" t="s">
        <v>79</v>
      </c>
      <c r="B45" s="140">
        <v>21</v>
      </c>
      <c r="C45" s="134">
        <v>3715378</v>
      </c>
      <c r="D45" s="132">
        <f t="shared" si="2"/>
        <v>388</v>
      </c>
      <c r="E45" s="134">
        <f t="shared" si="2"/>
        <v>10465562</v>
      </c>
    </row>
    <row r="46" spans="1:9" x14ac:dyDescent="0.2">
      <c r="A46" s="28"/>
      <c r="B46" s="140"/>
      <c r="C46" s="189"/>
      <c r="D46" s="140"/>
      <c r="E46" s="189"/>
    </row>
    <row r="47" spans="1:9" x14ac:dyDescent="0.2">
      <c r="A47" s="81" t="s">
        <v>0</v>
      </c>
      <c r="B47" s="160">
        <f>SUM(B39:B45)</f>
        <v>1835</v>
      </c>
      <c r="C47" s="190">
        <f>SUM(C39:C45)</f>
        <v>733374605</v>
      </c>
      <c r="D47" s="160">
        <f>SUM(D39:D45)</f>
        <v>8981</v>
      </c>
      <c r="E47" s="190">
        <f>SUM(E39:E45)</f>
        <v>896991751</v>
      </c>
    </row>
    <row r="49" spans="1:1" x14ac:dyDescent="0.2">
      <c r="A49" s="276" t="s">
        <v>192</v>
      </c>
    </row>
  </sheetData>
  <mergeCells count="18">
    <mergeCell ref="H8:I8"/>
    <mergeCell ref="B22:C22"/>
    <mergeCell ref="B36:C36"/>
    <mergeCell ref="D36:E36"/>
    <mergeCell ref="A1:I1"/>
    <mergeCell ref="A2:I2"/>
    <mergeCell ref="A4:I4"/>
    <mergeCell ref="A5:I5"/>
    <mergeCell ref="A6:I6"/>
    <mergeCell ref="B8:C8"/>
    <mergeCell ref="D8:E8"/>
    <mergeCell ref="F8:G8"/>
    <mergeCell ref="B7:I7"/>
    <mergeCell ref="B21:I21"/>
    <mergeCell ref="B35:E35"/>
    <mergeCell ref="D22:E22"/>
    <mergeCell ref="F22:G22"/>
    <mergeCell ref="H22:I22"/>
  </mergeCells>
  <pageMargins left="0.7" right="0.7" top="0.75" bottom="0.75" header="0.3" footer="0.3"/>
  <pageSetup scale="7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CCFF"/>
  </sheetPr>
  <dimension ref="A1:H87"/>
  <sheetViews>
    <sheetView showGridLines="0" zoomScaleNormal="100" workbookViewId="0">
      <selection sqref="A1:H1"/>
    </sheetView>
  </sheetViews>
  <sheetFormatPr baseColWidth="10" defaultColWidth="9.1640625" defaultRowHeight="15" x14ac:dyDescent="0.2"/>
  <cols>
    <col min="1" max="1" width="20" style="1" customWidth="1"/>
    <col min="2" max="2" width="11.83203125" style="5" customWidth="1"/>
    <col min="3" max="3" width="11" style="5" customWidth="1"/>
    <col min="4" max="4" width="2.1640625" style="5" customWidth="1"/>
    <col min="5" max="5" width="14.6640625" style="5" customWidth="1"/>
    <col min="6" max="6" width="11" style="5" customWidth="1"/>
    <col min="7" max="7" width="2.1640625" style="1" customWidth="1"/>
    <col min="8" max="8" width="14.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ht="18" x14ac:dyDescent="0.2">
      <c r="A3" s="263"/>
      <c r="B3" s="263"/>
      <c r="C3" s="263"/>
      <c r="D3" s="263"/>
      <c r="E3" s="263"/>
      <c r="F3" s="263"/>
      <c r="G3" s="263"/>
      <c r="H3" s="263"/>
    </row>
    <row r="4" spans="1:8" ht="18" x14ac:dyDescent="0.2">
      <c r="A4" s="295" t="s">
        <v>193</v>
      </c>
      <c r="B4" s="295"/>
      <c r="C4" s="295"/>
      <c r="D4" s="295"/>
      <c r="E4" s="295"/>
      <c r="F4" s="295"/>
      <c r="G4" s="295"/>
      <c r="H4" s="295"/>
    </row>
    <row r="5" spans="1:8" ht="18" x14ac:dyDescent="0.2">
      <c r="A5" s="295" t="s">
        <v>135</v>
      </c>
      <c r="B5" s="295"/>
      <c r="C5" s="295"/>
      <c r="D5" s="295"/>
      <c r="E5" s="295"/>
      <c r="F5" s="295"/>
      <c r="G5" s="295"/>
      <c r="H5" s="295"/>
    </row>
    <row r="6" spans="1:8" ht="18" x14ac:dyDescent="0.2">
      <c r="A6" s="295" t="s">
        <v>152</v>
      </c>
      <c r="B6" s="295"/>
      <c r="C6" s="295"/>
      <c r="D6" s="295"/>
      <c r="E6" s="295"/>
      <c r="F6" s="295"/>
      <c r="G6" s="295"/>
      <c r="H6" s="295"/>
    </row>
    <row r="7" spans="1:8" ht="16" x14ac:dyDescent="0.2">
      <c r="A7" s="296"/>
      <c r="B7" s="296"/>
      <c r="C7" s="296"/>
      <c r="D7" s="296"/>
      <c r="E7" s="296"/>
      <c r="F7" s="296"/>
      <c r="G7" s="296"/>
      <c r="H7" s="296"/>
    </row>
    <row r="8" spans="1:8" ht="31.5" customHeight="1" x14ac:dyDescent="0.2">
      <c r="A8" s="13"/>
      <c r="B8" s="18"/>
      <c r="C8" s="203" t="s">
        <v>40</v>
      </c>
      <c r="D8" s="77"/>
      <c r="E8" s="201" t="s">
        <v>10</v>
      </c>
      <c r="F8" s="203" t="s">
        <v>40</v>
      </c>
      <c r="G8" s="14"/>
      <c r="H8" s="303" t="s">
        <v>111</v>
      </c>
    </row>
    <row r="9" spans="1:8" ht="14.25" customHeight="1" x14ac:dyDescent="0.2">
      <c r="A9" s="15" t="s">
        <v>81</v>
      </c>
      <c r="B9" s="6" t="s">
        <v>63</v>
      </c>
      <c r="C9" s="7" t="s">
        <v>9</v>
      </c>
      <c r="D9" s="76"/>
      <c r="E9" s="202" t="s">
        <v>65</v>
      </c>
      <c r="F9" s="7" t="s">
        <v>9</v>
      </c>
      <c r="G9" s="16"/>
      <c r="H9" s="304"/>
    </row>
    <row r="10" spans="1:8" ht="14.25" customHeight="1" x14ac:dyDescent="0.2">
      <c r="A10" s="17"/>
      <c r="B10" s="29"/>
      <c r="C10" s="30"/>
      <c r="D10" s="31"/>
      <c r="E10" s="32"/>
      <c r="F10" s="30"/>
      <c r="G10" s="33"/>
      <c r="H10" s="34"/>
    </row>
    <row r="11" spans="1:8" s="106" customFormat="1" ht="13" customHeight="1" x14ac:dyDescent="0.2">
      <c r="A11" s="92">
        <v>10001</v>
      </c>
      <c r="B11" s="93">
        <v>468</v>
      </c>
      <c r="C11" s="94">
        <f t="shared" ref="C11:C41" si="0">(B11/$B$83)*100</f>
        <v>6.0739779364049316</v>
      </c>
      <c r="D11" s="95" t="s">
        <v>11</v>
      </c>
      <c r="E11" s="96">
        <v>18284848</v>
      </c>
      <c r="F11" s="94">
        <f t="shared" ref="F11:F41" si="1">(E11/$E$83)*100</f>
        <v>4.2783612827065687</v>
      </c>
      <c r="G11" s="97" t="s">
        <v>11</v>
      </c>
      <c r="H11" s="98">
        <v>18750.810000000001</v>
      </c>
    </row>
    <row r="12" spans="1:8" s="105" customFormat="1" ht="13" customHeight="1" x14ac:dyDescent="0.2">
      <c r="A12" s="92">
        <v>10002</v>
      </c>
      <c r="B12" s="93">
        <v>36</v>
      </c>
      <c r="C12" s="94">
        <f t="shared" si="0"/>
        <v>0.46722907203114855</v>
      </c>
      <c r="D12" s="95"/>
      <c r="E12" s="99">
        <v>733714</v>
      </c>
      <c r="F12" s="94">
        <f t="shared" si="1"/>
        <v>0.17167731283190144</v>
      </c>
      <c r="G12" s="97"/>
      <c r="H12" s="100">
        <v>12327.63</v>
      </c>
    </row>
    <row r="13" spans="1:8" s="105" customFormat="1" ht="13" customHeight="1" x14ac:dyDescent="0.2">
      <c r="A13" s="92">
        <v>10003</v>
      </c>
      <c r="B13" s="93">
        <v>204</v>
      </c>
      <c r="C13" s="94">
        <f t="shared" si="0"/>
        <v>2.6476314081765087</v>
      </c>
      <c r="D13" s="95"/>
      <c r="E13" s="99">
        <v>7490172</v>
      </c>
      <c r="F13" s="94">
        <f t="shared" si="1"/>
        <v>1.7525801628546667</v>
      </c>
      <c r="G13" s="97"/>
      <c r="H13" s="100">
        <v>24470.84</v>
      </c>
    </row>
    <row r="14" spans="1:8" s="105" customFormat="1" ht="13" customHeight="1" x14ac:dyDescent="0.2">
      <c r="A14" s="92">
        <v>10004</v>
      </c>
      <c r="B14" s="93">
        <v>137</v>
      </c>
      <c r="C14" s="94">
        <f t="shared" si="0"/>
        <v>1.7780661907852042</v>
      </c>
      <c r="D14" s="95"/>
      <c r="E14" s="99">
        <v>4327420</v>
      </c>
      <c r="F14" s="94">
        <f t="shared" si="1"/>
        <v>1.0125469012381212</v>
      </c>
      <c r="G14" s="97"/>
      <c r="H14" s="100">
        <v>19096.89</v>
      </c>
    </row>
    <row r="15" spans="1:8" s="107" customFormat="1" ht="13" customHeight="1" x14ac:dyDescent="0.2">
      <c r="A15" s="92">
        <v>10005</v>
      </c>
      <c r="B15" s="93">
        <v>139</v>
      </c>
      <c r="C15" s="94">
        <f t="shared" si="0"/>
        <v>1.8040233614536014</v>
      </c>
      <c r="D15" s="95"/>
      <c r="E15" s="101">
        <v>5502966</v>
      </c>
      <c r="F15" s="94">
        <f t="shared" si="1"/>
        <v>1.2876058184596686</v>
      </c>
      <c r="G15" s="102"/>
      <c r="H15" s="103">
        <v>21571.17</v>
      </c>
    </row>
    <row r="16" spans="1:8" s="105" customFormat="1" ht="13" customHeight="1" x14ac:dyDescent="0.2">
      <c r="A16" s="92">
        <v>10006</v>
      </c>
      <c r="B16" s="93">
        <v>72</v>
      </c>
      <c r="C16" s="94">
        <f t="shared" si="0"/>
        <v>0.9344581440622971</v>
      </c>
      <c r="D16" s="95"/>
      <c r="E16" s="99">
        <v>1481511</v>
      </c>
      <c r="F16" s="94">
        <f t="shared" si="1"/>
        <v>0.34664982188005561</v>
      </c>
      <c r="G16" s="97"/>
      <c r="H16" s="100">
        <v>14216.79</v>
      </c>
    </row>
    <row r="17" spans="1:8" s="105" customFormat="1" ht="13" customHeight="1" x14ac:dyDescent="0.2">
      <c r="A17" s="92">
        <v>10007</v>
      </c>
      <c r="B17" s="93">
        <v>37</v>
      </c>
      <c r="C17" s="94">
        <f t="shared" si="0"/>
        <v>0.48020765736534715</v>
      </c>
      <c r="D17" s="95"/>
      <c r="E17" s="99">
        <v>1142278</v>
      </c>
      <c r="F17" s="94">
        <f t="shared" si="1"/>
        <v>0.26727473858615036</v>
      </c>
      <c r="G17" s="97"/>
      <c r="H17" s="100">
        <v>23415.05</v>
      </c>
    </row>
    <row r="18" spans="1:8" s="105" customFormat="1" ht="13" customHeight="1" x14ac:dyDescent="0.2">
      <c r="A18" s="92">
        <v>10009</v>
      </c>
      <c r="B18" s="93">
        <v>11</v>
      </c>
      <c r="C18" s="94">
        <f t="shared" si="0"/>
        <v>0.1427644386761843</v>
      </c>
      <c r="D18" s="95"/>
      <c r="E18" s="99">
        <v>193778</v>
      </c>
      <c r="F18" s="94">
        <f t="shared" si="1"/>
        <v>4.534094528104983E-2</v>
      </c>
      <c r="G18" s="97"/>
      <c r="H18" s="100">
        <v>13433.94</v>
      </c>
    </row>
    <row r="19" spans="1:8" s="105" customFormat="1" ht="13" customHeight="1" x14ac:dyDescent="0.2">
      <c r="A19" s="92">
        <v>10010</v>
      </c>
      <c r="B19" s="93">
        <v>279</v>
      </c>
      <c r="C19" s="94">
        <f t="shared" si="0"/>
        <v>3.6210253082414017</v>
      </c>
      <c r="D19" s="95"/>
      <c r="E19" s="99">
        <v>7283188</v>
      </c>
      <c r="F19" s="94">
        <f t="shared" si="1"/>
        <v>1.704149225296983</v>
      </c>
      <c r="G19" s="97"/>
      <c r="H19" s="100">
        <v>18326.57</v>
      </c>
    </row>
    <row r="20" spans="1:8" s="105" customFormat="1" ht="13" customHeight="1" x14ac:dyDescent="0.2">
      <c r="A20" s="92">
        <v>10011</v>
      </c>
      <c r="B20" s="93">
        <v>249</v>
      </c>
      <c r="C20" s="94">
        <f t="shared" si="0"/>
        <v>3.2316677482154441</v>
      </c>
      <c r="D20" s="95"/>
      <c r="E20" s="99">
        <v>8645676</v>
      </c>
      <c r="F20" s="94">
        <f t="shared" si="1"/>
        <v>2.0229495733968035</v>
      </c>
      <c r="G20" s="97"/>
      <c r="H20" s="100">
        <v>17788.5</v>
      </c>
    </row>
    <row r="21" spans="1:8" s="105" customFormat="1" ht="13" customHeight="1" x14ac:dyDescent="0.2">
      <c r="A21" s="92">
        <v>10012</v>
      </c>
      <c r="B21" s="93">
        <v>232</v>
      </c>
      <c r="C21" s="94">
        <f t="shared" si="0"/>
        <v>3.0110317975340686</v>
      </c>
      <c r="D21" s="95"/>
      <c r="E21" s="99">
        <v>5513602</v>
      </c>
      <c r="F21" s="94">
        <f t="shared" si="1"/>
        <v>1.2900944719394716</v>
      </c>
      <c r="G21" s="97"/>
      <c r="H21" s="100">
        <v>14211.58</v>
      </c>
    </row>
    <row r="22" spans="1:8" s="105" customFormat="1" ht="13" customHeight="1" x14ac:dyDescent="0.2">
      <c r="A22" s="92">
        <v>10013</v>
      </c>
      <c r="B22" s="93">
        <v>223</v>
      </c>
      <c r="C22" s="94">
        <f t="shared" si="0"/>
        <v>2.8942245295262814</v>
      </c>
      <c r="D22" s="95"/>
      <c r="E22" s="99">
        <v>8346843</v>
      </c>
      <c r="F22" s="94">
        <f t="shared" si="1"/>
        <v>1.9530274423954928</v>
      </c>
      <c r="G22" s="97"/>
      <c r="H22" s="100">
        <v>19684.77</v>
      </c>
    </row>
    <row r="23" spans="1:8" s="105" customFormat="1" ht="13" customHeight="1" x14ac:dyDescent="0.2">
      <c r="A23" s="92">
        <v>10014</v>
      </c>
      <c r="B23" s="93">
        <v>156</v>
      </c>
      <c r="C23" s="94">
        <f t="shared" si="0"/>
        <v>2.0246593121349776</v>
      </c>
      <c r="D23" s="95"/>
      <c r="E23" s="99">
        <v>6582604</v>
      </c>
      <c r="F23" s="94">
        <f t="shared" si="1"/>
        <v>1.5402238013129443</v>
      </c>
      <c r="G23" s="97"/>
      <c r="H23" s="100">
        <v>24760.76</v>
      </c>
    </row>
    <row r="24" spans="1:8" s="105" customFormat="1" ht="13" customHeight="1" x14ac:dyDescent="0.2">
      <c r="A24" s="92">
        <v>10016</v>
      </c>
      <c r="B24" s="93">
        <v>456</v>
      </c>
      <c r="C24" s="94">
        <f t="shared" si="0"/>
        <v>5.9182349123945492</v>
      </c>
      <c r="D24" s="95"/>
      <c r="E24" s="99">
        <v>14941962</v>
      </c>
      <c r="F24" s="94">
        <f t="shared" si="1"/>
        <v>3.496179553063433</v>
      </c>
      <c r="G24" s="97"/>
      <c r="H24" s="100">
        <v>20619.080000000002</v>
      </c>
    </row>
    <row r="25" spans="1:8" s="105" customFormat="1" ht="13" customHeight="1" x14ac:dyDescent="0.2">
      <c r="A25" s="92">
        <v>10017</v>
      </c>
      <c r="B25" s="93">
        <v>656</v>
      </c>
      <c r="C25" s="94">
        <f t="shared" si="0"/>
        <v>8.5139519792342639</v>
      </c>
      <c r="D25" s="95"/>
      <c r="E25" s="99">
        <v>31281830</v>
      </c>
      <c r="F25" s="94">
        <f t="shared" si="1"/>
        <v>7.3194466983925066</v>
      </c>
      <c r="G25" s="97"/>
      <c r="H25" s="100">
        <v>24568.52</v>
      </c>
    </row>
    <row r="26" spans="1:8" s="105" customFormat="1" ht="13" customHeight="1" x14ac:dyDescent="0.2">
      <c r="A26" s="92">
        <v>10018</v>
      </c>
      <c r="B26" s="93">
        <v>571</v>
      </c>
      <c r="C26" s="94">
        <f t="shared" si="0"/>
        <v>7.4107722258273849</v>
      </c>
      <c r="D26" s="95"/>
      <c r="E26" s="99">
        <v>20005133</v>
      </c>
      <c r="F26" s="94">
        <f t="shared" si="1"/>
        <v>4.6808803924755349</v>
      </c>
      <c r="G26" s="97"/>
      <c r="H26" s="100">
        <v>22016.55</v>
      </c>
    </row>
    <row r="27" spans="1:8" s="105" customFormat="1" ht="13" customHeight="1" x14ac:dyDescent="0.2">
      <c r="A27" s="92">
        <v>10019</v>
      </c>
      <c r="B27" s="93">
        <v>655</v>
      </c>
      <c r="C27" s="94">
        <f t="shared" si="0"/>
        <v>8.5009733939000647</v>
      </c>
      <c r="D27" s="95"/>
      <c r="E27" s="99">
        <v>46884288</v>
      </c>
      <c r="F27" s="94">
        <f t="shared" si="1"/>
        <v>10.970171726145287</v>
      </c>
      <c r="G27" s="97"/>
      <c r="H27" s="100">
        <v>25965.38</v>
      </c>
    </row>
    <row r="28" spans="1:8" s="105" customFormat="1" ht="13" customHeight="1" x14ac:dyDescent="0.2">
      <c r="A28" s="92">
        <v>10020</v>
      </c>
      <c r="B28" s="93">
        <v>111</v>
      </c>
      <c r="C28" s="94">
        <f t="shared" si="0"/>
        <v>1.4406229720960415</v>
      </c>
      <c r="D28" s="95"/>
      <c r="E28" s="99">
        <v>12609206</v>
      </c>
      <c r="F28" s="94">
        <f t="shared" si="1"/>
        <v>2.9503520486509576</v>
      </c>
      <c r="G28" s="97"/>
      <c r="H28" s="100">
        <v>34940.22</v>
      </c>
    </row>
    <row r="29" spans="1:8" s="105" customFormat="1" ht="13" customHeight="1" x14ac:dyDescent="0.2">
      <c r="A29" s="92">
        <v>10021</v>
      </c>
      <c r="B29" s="93">
        <v>109</v>
      </c>
      <c r="C29" s="94">
        <f t="shared" si="0"/>
        <v>1.4146658014276443</v>
      </c>
      <c r="D29" s="95"/>
      <c r="E29" s="99">
        <v>2784670</v>
      </c>
      <c r="F29" s="94">
        <f t="shared" si="1"/>
        <v>0.65156813516385259</v>
      </c>
      <c r="G29" s="97"/>
      <c r="H29" s="100">
        <v>19863.52</v>
      </c>
    </row>
    <row r="30" spans="1:8" s="105" customFormat="1" ht="13" customHeight="1" x14ac:dyDescent="0.2">
      <c r="A30" s="92">
        <v>10022</v>
      </c>
      <c r="B30" s="93">
        <v>958</v>
      </c>
      <c r="C30" s="94">
        <f t="shared" si="0"/>
        <v>12.433484750162233</v>
      </c>
      <c r="D30" s="95"/>
      <c r="E30" s="99">
        <v>49550708</v>
      </c>
      <c r="F30" s="94">
        <f t="shared" si="1"/>
        <v>11.594071257135887</v>
      </c>
      <c r="G30" s="97"/>
      <c r="H30" s="100">
        <v>24175.25</v>
      </c>
    </row>
    <row r="31" spans="1:8" s="105" customFormat="1" ht="13" customHeight="1" x14ac:dyDescent="0.2">
      <c r="A31" s="92">
        <v>10023</v>
      </c>
      <c r="B31" s="93">
        <v>72</v>
      </c>
      <c r="C31" s="94">
        <f t="shared" si="0"/>
        <v>0.9344581440622971</v>
      </c>
      <c r="D31" s="95"/>
      <c r="E31" s="99">
        <v>2412181</v>
      </c>
      <c r="F31" s="94">
        <f t="shared" si="1"/>
        <v>0.56441168104216199</v>
      </c>
      <c r="G31" s="97"/>
      <c r="H31" s="100">
        <v>17541.509999999998</v>
      </c>
    </row>
    <row r="32" spans="1:8" s="105" customFormat="1" ht="13" customHeight="1" x14ac:dyDescent="0.2">
      <c r="A32" s="92">
        <v>10024</v>
      </c>
      <c r="B32" s="93">
        <v>42</v>
      </c>
      <c r="C32" s="94">
        <f t="shared" si="0"/>
        <v>0.5451005840363401</v>
      </c>
      <c r="D32" s="95"/>
      <c r="E32" s="99">
        <v>1156571</v>
      </c>
      <c r="F32" s="94">
        <f t="shared" si="1"/>
        <v>0.27061907143560715</v>
      </c>
      <c r="G32" s="97"/>
      <c r="H32" s="100">
        <v>14351.52</v>
      </c>
    </row>
    <row r="33" spans="1:8" s="105" customFormat="1" ht="13" customHeight="1" x14ac:dyDescent="0.2">
      <c r="A33" s="92">
        <v>10025</v>
      </c>
      <c r="B33" s="93">
        <v>20</v>
      </c>
      <c r="C33" s="94">
        <f t="shared" si="0"/>
        <v>0.25957170668397145</v>
      </c>
      <c r="D33" s="95"/>
      <c r="E33" s="99">
        <v>481495</v>
      </c>
      <c r="F33" s="94">
        <f t="shared" si="1"/>
        <v>0.11266211049809106</v>
      </c>
      <c r="G33" s="97"/>
      <c r="H33" s="100">
        <v>19725.89</v>
      </c>
    </row>
    <row r="34" spans="1:8" s="105" customFormat="1" ht="13" customHeight="1" x14ac:dyDescent="0.2">
      <c r="A34" s="92">
        <v>10028</v>
      </c>
      <c r="B34" s="93">
        <v>72</v>
      </c>
      <c r="C34" s="94">
        <f t="shared" si="0"/>
        <v>0.9344581440622971</v>
      </c>
      <c r="D34" s="95"/>
      <c r="E34" s="99">
        <v>1354167</v>
      </c>
      <c r="F34" s="94">
        <f t="shared" si="1"/>
        <v>0.31685336750510074</v>
      </c>
      <c r="G34" s="97"/>
      <c r="H34" s="100">
        <v>980</v>
      </c>
    </row>
    <row r="35" spans="1:8" s="105" customFormat="1" ht="13" customHeight="1" x14ac:dyDescent="0.2">
      <c r="A35" s="92">
        <v>10036</v>
      </c>
      <c r="B35" s="93">
        <v>500</v>
      </c>
      <c r="C35" s="94">
        <f t="shared" si="0"/>
        <v>6.4892926670992859</v>
      </c>
      <c r="D35" s="95"/>
      <c r="E35" s="99">
        <v>36854280</v>
      </c>
      <c r="F35" s="94">
        <f t="shared" si="1"/>
        <v>8.6233106588595678</v>
      </c>
      <c r="G35" s="97"/>
      <c r="H35" s="100">
        <v>28057.95</v>
      </c>
    </row>
    <row r="36" spans="1:8" s="105" customFormat="1" ht="13" customHeight="1" x14ac:dyDescent="0.2">
      <c r="A36" s="92">
        <v>10038</v>
      </c>
      <c r="B36" s="93">
        <v>85</v>
      </c>
      <c r="C36" s="94">
        <f t="shared" si="0"/>
        <v>1.1031797534068788</v>
      </c>
      <c r="D36" s="95"/>
      <c r="E36" s="99">
        <v>2183599</v>
      </c>
      <c r="F36" s="94">
        <f t="shared" si="1"/>
        <v>0.51092715775142239</v>
      </c>
      <c r="G36" s="97"/>
      <c r="H36" s="100">
        <v>20702.61</v>
      </c>
    </row>
    <row r="37" spans="1:8" s="105" customFormat="1" ht="13" customHeight="1" x14ac:dyDescent="0.2">
      <c r="A37" s="92">
        <v>10041</v>
      </c>
      <c r="B37" s="93">
        <v>10</v>
      </c>
      <c r="C37" s="94">
        <f t="shared" si="0"/>
        <v>0.12978585334198572</v>
      </c>
      <c r="D37" s="95"/>
      <c r="E37" s="99">
        <v>906643</v>
      </c>
      <c r="F37" s="94">
        <f t="shared" si="1"/>
        <v>0.21213992637165655</v>
      </c>
      <c r="G37" s="97"/>
      <c r="H37" s="100">
        <v>62046.49</v>
      </c>
    </row>
    <row r="38" spans="1:8" s="105" customFormat="1" ht="13" customHeight="1" x14ac:dyDescent="0.2">
      <c r="A38" s="92">
        <v>10055</v>
      </c>
      <c r="B38" s="93">
        <v>12</v>
      </c>
      <c r="C38" s="94">
        <f t="shared" si="0"/>
        <v>0.15574302401038287</v>
      </c>
      <c r="D38" s="95"/>
      <c r="E38" s="99">
        <v>1033131</v>
      </c>
      <c r="F38" s="94">
        <f t="shared" si="1"/>
        <v>0.24173609047031291</v>
      </c>
      <c r="G38" s="97"/>
      <c r="H38" s="100">
        <v>27709.86</v>
      </c>
    </row>
    <row r="39" spans="1:8" s="105" customFormat="1" ht="13" customHeight="1" x14ac:dyDescent="0.2">
      <c r="A39" s="92">
        <v>10065</v>
      </c>
      <c r="B39" s="93">
        <v>125</v>
      </c>
      <c r="C39" s="94">
        <f t="shared" si="0"/>
        <v>1.6223231667748215</v>
      </c>
      <c r="D39" s="95"/>
      <c r="E39" s="99">
        <v>3930891</v>
      </c>
      <c r="F39" s="94">
        <f t="shared" si="1"/>
        <v>0.91976547253440155</v>
      </c>
      <c r="G39" s="97"/>
      <c r="H39" s="100">
        <v>23127.74</v>
      </c>
    </row>
    <row r="40" spans="1:8" s="105" customFormat="1" ht="13" customHeight="1" x14ac:dyDescent="0.2">
      <c r="A40" s="92">
        <v>10075</v>
      </c>
      <c r="B40" s="93">
        <v>41</v>
      </c>
      <c r="C40" s="94">
        <f t="shared" si="0"/>
        <v>0.5321219987021415</v>
      </c>
      <c r="D40" s="95"/>
      <c r="E40" s="99">
        <v>1198523</v>
      </c>
      <c r="F40" s="94">
        <f t="shared" si="1"/>
        <v>0.28043516684597675</v>
      </c>
      <c r="G40" s="97"/>
      <c r="H40" s="100">
        <v>8734.4500000000007</v>
      </c>
    </row>
    <row r="41" spans="1:8" s="105" customFormat="1" ht="13" customHeight="1" x14ac:dyDescent="0.2">
      <c r="A41" s="121">
        <v>10103</v>
      </c>
      <c r="B41" s="217">
        <v>12</v>
      </c>
      <c r="C41" s="207">
        <f t="shared" si="0"/>
        <v>0.15574302401038287</v>
      </c>
      <c r="D41" s="208"/>
      <c r="E41" s="209">
        <v>41385045</v>
      </c>
      <c r="F41" s="207">
        <f t="shared" si="1"/>
        <v>9.6834370299971351</v>
      </c>
      <c r="G41" s="218"/>
      <c r="H41" s="211">
        <v>107017.21</v>
      </c>
    </row>
    <row r="42" spans="1:8" s="105" customFormat="1" ht="13" customHeight="1" x14ac:dyDescent="0.2">
      <c r="A42" s="277"/>
      <c r="B42" s="278"/>
      <c r="C42" s="279"/>
      <c r="D42" s="280"/>
      <c r="E42" s="281"/>
      <c r="F42" s="279"/>
      <c r="G42" s="282"/>
      <c r="H42" s="283"/>
    </row>
    <row r="43" spans="1:8" s="105" customFormat="1" ht="13" customHeight="1" x14ac:dyDescent="0.2">
      <c r="A43" s="212"/>
      <c r="B43" s="213"/>
      <c r="C43" s="94"/>
      <c r="D43" s="95"/>
      <c r="E43" s="116"/>
      <c r="F43" s="94"/>
      <c r="G43" s="214"/>
      <c r="H43" s="215"/>
    </row>
    <row r="44" spans="1:8" s="105" customFormat="1" ht="13" customHeight="1" x14ac:dyDescent="0.2">
      <c r="A44" s="212"/>
      <c r="B44" s="213"/>
      <c r="C44" s="94"/>
      <c r="D44" s="95"/>
      <c r="E44" s="116"/>
      <c r="F44" s="94"/>
      <c r="G44" s="214"/>
      <c r="H44" s="215"/>
    </row>
    <row r="45" spans="1:8" s="105" customFormat="1" ht="13" customHeight="1" x14ac:dyDescent="0.2">
      <c r="A45" s="216"/>
      <c r="B45" s="217"/>
      <c r="C45" s="207"/>
      <c r="D45" s="208"/>
      <c r="E45" s="123"/>
      <c r="F45" s="207"/>
      <c r="G45" s="218"/>
      <c r="H45" s="219"/>
    </row>
    <row r="46" spans="1:8" s="105" customFormat="1" ht="32.25" customHeight="1" x14ac:dyDescent="0.2">
      <c r="A46" s="13"/>
      <c r="B46" s="18"/>
      <c r="C46" s="203" t="s">
        <v>40</v>
      </c>
      <c r="D46" s="77"/>
      <c r="E46" s="201" t="s">
        <v>10</v>
      </c>
      <c r="F46" s="203" t="s">
        <v>40</v>
      </c>
      <c r="G46" s="14"/>
      <c r="H46" s="303" t="s">
        <v>111</v>
      </c>
    </row>
    <row r="47" spans="1:8" s="105" customFormat="1" ht="13" customHeight="1" x14ac:dyDescent="0.2">
      <c r="A47" s="15" t="s">
        <v>81</v>
      </c>
      <c r="B47" s="6" t="s">
        <v>63</v>
      </c>
      <c r="C47" s="7" t="s">
        <v>9</v>
      </c>
      <c r="D47" s="76"/>
      <c r="E47" s="202" t="s">
        <v>65</v>
      </c>
      <c r="F47" s="7" t="s">
        <v>9</v>
      </c>
      <c r="G47" s="16"/>
      <c r="H47" s="304"/>
    </row>
    <row r="48" spans="1:8" s="105" customFormat="1" ht="13" customHeight="1" x14ac:dyDescent="0.2">
      <c r="A48" s="92"/>
      <c r="B48" s="93"/>
      <c r="C48" s="94"/>
      <c r="D48" s="95"/>
      <c r="E48" s="99"/>
      <c r="F48" s="94"/>
      <c r="G48" s="97"/>
      <c r="H48" s="100"/>
    </row>
    <row r="49" spans="1:8" s="105" customFormat="1" ht="13" customHeight="1" x14ac:dyDescent="0.2">
      <c r="A49" s="92">
        <v>10104</v>
      </c>
      <c r="B49" s="93">
        <v>18</v>
      </c>
      <c r="C49" s="94">
        <f t="shared" ref="C49:C81" si="2">(B49/$B$83)*100</f>
        <v>0.23361453601557428</v>
      </c>
      <c r="D49" s="95"/>
      <c r="E49" s="96">
        <v>3475017</v>
      </c>
      <c r="F49" s="94">
        <f t="shared" ref="F49:F81" si="3">(E49/$E$83)*100</f>
        <v>0.81309826527117601</v>
      </c>
      <c r="G49" s="97"/>
      <c r="H49" s="98">
        <v>90839.81</v>
      </c>
    </row>
    <row r="50" spans="1:8" s="105" customFormat="1" ht="13" customHeight="1" x14ac:dyDescent="0.2">
      <c r="A50" s="92">
        <v>10105</v>
      </c>
      <c r="B50" s="93">
        <v>18</v>
      </c>
      <c r="C50" s="94">
        <f t="shared" si="2"/>
        <v>0.23361453601557428</v>
      </c>
      <c r="D50" s="95"/>
      <c r="E50" s="99">
        <v>2814355</v>
      </c>
      <c r="F50" s="94">
        <f t="shared" si="3"/>
        <v>0.65851394924320095</v>
      </c>
      <c r="G50" s="97"/>
      <c r="H50" s="100">
        <v>86792.12</v>
      </c>
    </row>
    <row r="51" spans="1:8" s="105" customFormat="1" ht="13" customHeight="1" x14ac:dyDescent="0.2">
      <c r="A51" s="92">
        <v>10106</v>
      </c>
      <c r="B51" s="93">
        <v>24</v>
      </c>
      <c r="C51" s="94">
        <f t="shared" si="2"/>
        <v>0.31148604802076574</v>
      </c>
      <c r="D51" s="95"/>
      <c r="E51" s="99">
        <v>948310</v>
      </c>
      <c r="F51" s="94">
        <f t="shared" si="3"/>
        <v>0.22188933635124919</v>
      </c>
      <c r="G51" s="97"/>
      <c r="H51" s="100">
        <v>30137.57</v>
      </c>
    </row>
    <row r="52" spans="1:8" s="105" customFormat="1" ht="13" customHeight="1" x14ac:dyDescent="0.2">
      <c r="A52" s="92">
        <v>10110</v>
      </c>
      <c r="B52" s="93">
        <v>23</v>
      </c>
      <c r="C52" s="94">
        <f t="shared" si="2"/>
        <v>0.29850746268656719</v>
      </c>
      <c r="D52" s="95"/>
      <c r="E52" s="99">
        <v>675518</v>
      </c>
      <c r="F52" s="94">
        <f t="shared" si="3"/>
        <v>0.15806038185121232</v>
      </c>
      <c r="G52" s="97"/>
      <c r="H52" s="100">
        <v>19278.05</v>
      </c>
    </row>
    <row r="53" spans="1:8" s="105" customFormat="1" ht="13" customHeight="1" x14ac:dyDescent="0.2">
      <c r="A53" s="92">
        <v>10111</v>
      </c>
      <c r="B53" s="93">
        <v>16</v>
      </c>
      <c r="C53" s="94">
        <f t="shared" si="2"/>
        <v>0.20765736534717716</v>
      </c>
      <c r="D53" s="95"/>
      <c r="E53" s="99">
        <v>1934630</v>
      </c>
      <c r="F53" s="94">
        <f t="shared" si="3"/>
        <v>0.45267240331243708</v>
      </c>
      <c r="G53" s="97"/>
      <c r="H53" s="100">
        <v>55078.84</v>
      </c>
    </row>
    <row r="54" spans="1:8" s="105" customFormat="1" ht="13" customHeight="1" x14ac:dyDescent="0.2">
      <c r="A54" s="92">
        <v>10112</v>
      </c>
      <c r="B54" s="93">
        <v>12</v>
      </c>
      <c r="C54" s="94">
        <f t="shared" si="2"/>
        <v>0.15574302401038287</v>
      </c>
      <c r="D54" s="95"/>
      <c r="E54" s="99">
        <v>2100660</v>
      </c>
      <c r="F54" s="94">
        <f t="shared" si="3"/>
        <v>0.49152076145945434</v>
      </c>
      <c r="G54" s="97"/>
      <c r="H54" s="100">
        <v>142353.34</v>
      </c>
    </row>
    <row r="55" spans="1:8" s="105" customFormat="1" ht="13" customHeight="1" x14ac:dyDescent="0.2">
      <c r="A55" s="92">
        <v>10118</v>
      </c>
      <c r="B55" s="93">
        <v>45</v>
      </c>
      <c r="C55" s="94">
        <f t="shared" si="2"/>
        <v>0.58403634003893579</v>
      </c>
      <c r="D55" s="95"/>
      <c r="E55" s="99">
        <v>3829413</v>
      </c>
      <c r="F55" s="94">
        <f t="shared" si="3"/>
        <v>0.89602124746638367</v>
      </c>
      <c r="G55" s="97"/>
      <c r="H55" s="100">
        <v>26325.74</v>
      </c>
    </row>
    <row r="56" spans="1:8" s="105" customFormat="1" ht="13" customHeight="1" x14ac:dyDescent="0.2">
      <c r="A56" s="92">
        <v>10119</v>
      </c>
      <c r="B56" s="93">
        <v>48</v>
      </c>
      <c r="C56" s="94">
        <f t="shared" si="2"/>
        <v>0.62297209604153148</v>
      </c>
      <c r="D56" s="95"/>
      <c r="E56" s="99">
        <v>1776205</v>
      </c>
      <c r="F56" s="94">
        <f t="shared" si="3"/>
        <v>0.41560349323931051</v>
      </c>
      <c r="G56" s="97"/>
      <c r="H56" s="100">
        <v>28982.59</v>
      </c>
    </row>
    <row r="57" spans="1:8" s="105" customFormat="1" ht="13" customHeight="1" x14ac:dyDescent="0.2">
      <c r="A57" s="92">
        <v>10121</v>
      </c>
      <c r="B57" s="93">
        <v>14</v>
      </c>
      <c r="C57" s="94">
        <f t="shared" si="2"/>
        <v>0.18170019467878001</v>
      </c>
      <c r="D57" s="95"/>
      <c r="E57" s="99">
        <v>2371767</v>
      </c>
      <c r="F57" s="94">
        <f t="shared" si="3"/>
        <v>0.55495545297402027</v>
      </c>
      <c r="G57" s="97"/>
      <c r="H57" s="100">
        <v>94011.33</v>
      </c>
    </row>
    <row r="58" spans="1:8" s="105" customFormat="1" ht="13" customHeight="1" x14ac:dyDescent="0.2">
      <c r="A58" s="92">
        <v>10123</v>
      </c>
      <c r="B58" s="93">
        <v>10</v>
      </c>
      <c r="C58" s="94">
        <f t="shared" si="2"/>
        <v>0.12978585334198572</v>
      </c>
      <c r="D58" s="95"/>
      <c r="E58" s="99">
        <v>96942</v>
      </c>
      <c r="F58" s="94">
        <f t="shared" si="3"/>
        <v>2.2682873790809754E-2</v>
      </c>
      <c r="G58" s="97"/>
      <c r="H58" s="100">
        <v>8274.43</v>
      </c>
    </row>
    <row r="59" spans="1:8" s="105" customFormat="1" ht="13" customHeight="1" x14ac:dyDescent="0.2">
      <c r="A59" s="92">
        <v>10128</v>
      </c>
      <c r="B59" s="93">
        <v>41</v>
      </c>
      <c r="C59" s="94">
        <f t="shared" si="2"/>
        <v>0.5321219987021415</v>
      </c>
      <c r="D59" s="95"/>
      <c r="E59" s="99">
        <v>677198</v>
      </c>
      <c r="F59" s="94">
        <f t="shared" si="3"/>
        <v>0.15845347491684494</v>
      </c>
      <c r="G59" s="97"/>
      <c r="H59" s="100">
        <v>11750.31</v>
      </c>
    </row>
    <row r="60" spans="1:8" s="105" customFormat="1" ht="13" customHeight="1" x14ac:dyDescent="0.2">
      <c r="A60" s="92">
        <v>10151</v>
      </c>
      <c r="B60" s="93">
        <v>19</v>
      </c>
      <c r="C60" s="94">
        <f t="shared" si="2"/>
        <v>0.24659312134977288</v>
      </c>
      <c r="D60" s="95"/>
      <c r="E60" s="99">
        <v>1017561</v>
      </c>
      <c r="F60" s="94">
        <f t="shared" si="3"/>
        <v>0.23809296009418171</v>
      </c>
      <c r="G60" s="97"/>
      <c r="H60" s="100">
        <v>32565.82</v>
      </c>
    </row>
    <row r="61" spans="1:8" s="105" customFormat="1" ht="13" customHeight="1" x14ac:dyDescent="0.2">
      <c r="A61" s="92">
        <v>10152</v>
      </c>
      <c r="B61" s="93">
        <v>28</v>
      </c>
      <c r="C61" s="94">
        <f t="shared" si="2"/>
        <v>0.36340038935756003</v>
      </c>
      <c r="D61" s="95"/>
      <c r="E61" s="99">
        <v>2101141</v>
      </c>
      <c r="F61" s="94">
        <f t="shared" si="3"/>
        <v>0.49163330774788844</v>
      </c>
      <c r="G61" s="97"/>
      <c r="H61" s="100">
        <v>50858.21</v>
      </c>
    </row>
    <row r="62" spans="1:8" s="105" customFormat="1" ht="13" customHeight="1" x14ac:dyDescent="0.2">
      <c r="A62" s="92">
        <v>10153</v>
      </c>
      <c r="B62" s="93">
        <v>27</v>
      </c>
      <c r="C62" s="94">
        <f t="shared" si="2"/>
        <v>0.35042180402336143</v>
      </c>
      <c r="D62" s="95"/>
      <c r="E62" s="99">
        <v>3851556</v>
      </c>
      <c r="F62" s="94">
        <f t="shared" si="3"/>
        <v>0.90120235446180252</v>
      </c>
      <c r="G62" s="97"/>
      <c r="H62" s="100">
        <v>89854.81</v>
      </c>
    </row>
    <row r="63" spans="1:8" s="107" customFormat="1" ht="13" customHeight="1" x14ac:dyDescent="0.2">
      <c r="A63" s="92">
        <v>10155</v>
      </c>
      <c r="B63" s="93">
        <v>20</v>
      </c>
      <c r="C63" s="94">
        <f t="shared" si="2"/>
        <v>0.25957170668397145</v>
      </c>
      <c r="D63" s="95"/>
      <c r="E63" s="101">
        <v>401960</v>
      </c>
      <c r="F63" s="94">
        <f t="shared" si="3"/>
        <v>9.4052195631964361E-2</v>
      </c>
      <c r="G63" s="102"/>
      <c r="H63" s="103">
        <v>18182.66</v>
      </c>
    </row>
    <row r="64" spans="1:8" s="107" customFormat="1" ht="13" customHeight="1" x14ac:dyDescent="0.2">
      <c r="A64" s="92">
        <v>10165</v>
      </c>
      <c r="B64" s="93">
        <v>37</v>
      </c>
      <c r="C64" s="94">
        <f t="shared" si="2"/>
        <v>0.48020765736534715</v>
      </c>
      <c r="D64" s="95"/>
      <c r="E64" s="101">
        <v>1074296</v>
      </c>
      <c r="F64" s="94">
        <f t="shared" si="3"/>
        <v>0.25136804049815098</v>
      </c>
      <c r="G64" s="102"/>
      <c r="H64" s="103">
        <v>20115.580000000002</v>
      </c>
    </row>
    <row r="65" spans="1:8" s="107" customFormat="1" ht="13" customHeight="1" x14ac:dyDescent="0.2">
      <c r="A65" s="92">
        <v>10166</v>
      </c>
      <c r="B65" s="93">
        <v>19</v>
      </c>
      <c r="C65" s="94">
        <f t="shared" si="2"/>
        <v>0.24659312134977288</v>
      </c>
      <c r="D65" s="95"/>
      <c r="E65" s="101">
        <v>5480247</v>
      </c>
      <c r="F65" s="94">
        <f t="shared" si="3"/>
        <v>1.28228993669889</v>
      </c>
      <c r="G65" s="102"/>
      <c r="H65" s="103">
        <v>90439.94</v>
      </c>
    </row>
    <row r="66" spans="1:8" s="107" customFormat="1" ht="13" customHeight="1" x14ac:dyDescent="0.2">
      <c r="A66" s="92">
        <v>10167</v>
      </c>
      <c r="B66" s="93">
        <v>20</v>
      </c>
      <c r="C66" s="94">
        <f t="shared" si="2"/>
        <v>0.25957170668397145</v>
      </c>
      <c r="D66" s="95"/>
      <c r="E66" s="101">
        <v>4208187</v>
      </c>
      <c r="F66" s="94">
        <f t="shared" si="3"/>
        <v>0.98464829082468219</v>
      </c>
      <c r="G66" s="102"/>
      <c r="H66" s="103">
        <v>132405.47</v>
      </c>
    </row>
    <row r="67" spans="1:8" s="107" customFormat="1" ht="13" customHeight="1" x14ac:dyDescent="0.2">
      <c r="A67" s="92">
        <v>10168</v>
      </c>
      <c r="B67" s="93">
        <v>11</v>
      </c>
      <c r="C67" s="94">
        <f t="shared" si="2"/>
        <v>0.1427644386761843</v>
      </c>
      <c r="D67" s="95"/>
      <c r="E67" s="101">
        <v>217700</v>
      </c>
      <c r="F67" s="94">
        <f t="shared" si="3"/>
        <v>5.0938309754897604E-2</v>
      </c>
      <c r="G67" s="102"/>
      <c r="H67" s="103">
        <v>15955.02</v>
      </c>
    </row>
    <row r="68" spans="1:8" s="107" customFormat="1" ht="13" customHeight="1" x14ac:dyDescent="0.2">
      <c r="A68" s="92">
        <v>10169</v>
      </c>
      <c r="B68" s="93">
        <v>24</v>
      </c>
      <c r="C68" s="94">
        <f t="shared" si="2"/>
        <v>0.31148604802076574</v>
      </c>
      <c r="D68" s="95"/>
      <c r="E68" s="101">
        <v>1719853</v>
      </c>
      <c r="F68" s="94">
        <f t="shared" si="3"/>
        <v>0.40241802869494681</v>
      </c>
      <c r="G68" s="102"/>
      <c r="H68" s="103">
        <v>41417.26</v>
      </c>
    </row>
    <row r="69" spans="1:8" s="107" customFormat="1" ht="13" customHeight="1" x14ac:dyDescent="0.2">
      <c r="A69" s="92">
        <v>10170</v>
      </c>
      <c r="B69" s="93">
        <v>18</v>
      </c>
      <c r="C69" s="94">
        <f t="shared" si="2"/>
        <v>0.23361453601557428</v>
      </c>
      <c r="D69" s="95"/>
      <c r="E69" s="101">
        <v>537974</v>
      </c>
      <c r="F69" s="94">
        <f t="shared" si="3"/>
        <v>0.1258772910063449</v>
      </c>
      <c r="G69" s="102"/>
      <c r="H69" s="103">
        <v>21742.5</v>
      </c>
    </row>
    <row r="70" spans="1:8" s="107" customFormat="1" ht="13" customHeight="1" x14ac:dyDescent="0.2">
      <c r="A70" s="92">
        <v>10171</v>
      </c>
      <c r="B70" s="93">
        <v>11</v>
      </c>
      <c r="C70" s="94">
        <f t="shared" si="2"/>
        <v>0.1427644386761843</v>
      </c>
      <c r="D70" s="95"/>
      <c r="E70" s="101">
        <v>631613</v>
      </c>
      <c r="F70" s="94">
        <f t="shared" si="3"/>
        <v>0.14778731575204473</v>
      </c>
      <c r="G70" s="102"/>
      <c r="H70" s="103">
        <v>41595.96</v>
      </c>
    </row>
    <row r="71" spans="1:8" s="107" customFormat="1" ht="13" customHeight="1" x14ac:dyDescent="0.2">
      <c r="A71" s="92">
        <v>10172</v>
      </c>
      <c r="B71" s="93">
        <v>18</v>
      </c>
      <c r="C71" s="94">
        <f t="shared" si="2"/>
        <v>0.23361453601557428</v>
      </c>
      <c r="D71" s="95"/>
      <c r="E71" s="101">
        <v>1963750</v>
      </c>
      <c r="F71" s="94">
        <f t="shared" si="3"/>
        <v>0.4594860164500697</v>
      </c>
      <c r="G71" s="102"/>
      <c r="H71" s="103">
        <v>65516.46</v>
      </c>
    </row>
    <row r="72" spans="1:8" s="105" customFormat="1" ht="13" customHeight="1" x14ac:dyDescent="0.2">
      <c r="A72" s="92">
        <v>10173</v>
      </c>
      <c r="B72" s="93">
        <v>13</v>
      </c>
      <c r="C72" s="94">
        <f t="shared" si="2"/>
        <v>0.16872160934458144</v>
      </c>
      <c r="D72" s="95"/>
      <c r="E72" s="99">
        <v>1083465</v>
      </c>
      <c r="F72" s="94">
        <f t="shared" si="3"/>
        <v>0.25351343949742827</v>
      </c>
      <c r="G72" s="97"/>
      <c r="H72" s="100">
        <v>27414.54</v>
      </c>
    </row>
    <row r="73" spans="1:8" s="105" customFormat="1" ht="13" customHeight="1" x14ac:dyDescent="0.2">
      <c r="A73" s="92">
        <v>10174</v>
      </c>
      <c r="B73" s="93">
        <v>18</v>
      </c>
      <c r="C73" s="94">
        <f t="shared" si="2"/>
        <v>0.23361453601557428</v>
      </c>
      <c r="D73" s="95"/>
      <c r="E73" s="99">
        <v>1147228</v>
      </c>
      <c r="F73" s="94">
        <f t="shared" si="3"/>
        <v>0.26843295922596083</v>
      </c>
      <c r="G73" s="97"/>
      <c r="H73" s="100">
        <v>35031.67</v>
      </c>
    </row>
    <row r="74" spans="1:8" s="105" customFormat="1" ht="13" customHeight="1" x14ac:dyDescent="0.2">
      <c r="A74" s="92">
        <v>10175</v>
      </c>
      <c r="B74" s="93">
        <v>19</v>
      </c>
      <c r="C74" s="94">
        <f t="shared" si="2"/>
        <v>0.24659312134977288</v>
      </c>
      <c r="D74" s="95"/>
      <c r="E74" s="99">
        <v>390430</v>
      </c>
      <c r="F74" s="94">
        <f t="shared" si="3"/>
        <v>9.1354360485092656E-2</v>
      </c>
      <c r="G74" s="97"/>
      <c r="H74" s="100">
        <v>18834.22</v>
      </c>
    </row>
    <row r="75" spans="1:8" s="105" customFormat="1" ht="13" customHeight="1" x14ac:dyDescent="0.2">
      <c r="A75" s="92">
        <v>10176</v>
      </c>
      <c r="B75" s="93">
        <v>18</v>
      </c>
      <c r="C75" s="94">
        <f t="shared" si="2"/>
        <v>0.23361453601557428</v>
      </c>
      <c r="D75" s="95"/>
      <c r="E75" s="99">
        <v>654372</v>
      </c>
      <c r="F75" s="94">
        <f t="shared" si="3"/>
        <v>0.15311255687152897</v>
      </c>
      <c r="G75" s="97"/>
      <c r="H75" s="100">
        <v>25124.240000000002</v>
      </c>
    </row>
    <row r="76" spans="1:8" s="105" customFormat="1" ht="13" customHeight="1" x14ac:dyDescent="0.2">
      <c r="A76" s="92">
        <v>10177</v>
      </c>
      <c r="B76" s="93">
        <v>15</v>
      </c>
      <c r="C76" s="94">
        <f t="shared" si="2"/>
        <v>0.19467878001297859</v>
      </c>
      <c r="D76" s="95"/>
      <c r="E76" s="99">
        <v>715367</v>
      </c>
      <c r="F76" s="94">
        <f t="shared" si="3"/>
        <v>0.1673844089776382</v>
      </c>
      <c r="G76" s="97"/>
      <c r="H76" s="100">
        <v>26109.45</v>
      </c>
    </row>
    <row r="77" spans="1:8" s="105" customFormat="1" ht="13" customHeight="1" x14ac:dyDescent="0.2">
      <c r="A77" s="92">
        <v>10178</v>
      </c>
      <c r="B77" s="93">
        <v>16</v>
      </c>
      <c r="C77" s="94">
        <f t="shared" si="2"/>
        <v>0.20765736534717716</v>
      </c>
      <c r="D77" s="95"/>
      <c r="E77" s="99">
        <v>1636293</v>
      </c>
      <c r="F77" s="94">
        <f t="shared" si="3"/>
        <v>0.38286632835907519</v>
      </c>
      <c r="G77" s="97"/>
      <c r="H77" s="100">
        <v>40937.919999999998</v>
      </c>
    </row>
    <row r="78" spans="1:8" s="105" customFormat="1" ht="13" customHeight="1" x14ac:dyDescent="0.2">
      <c r="A78" s="92">
        <v>10271</v>
      </c>
      <c r="B78" s="93">
        <v>13</v>
      </c>
      <c r="C78" s="94">
        <f t="shared" si="2"/>
        <v>0.16872160934458144</v>
      </c>
      <c r="D78" s="95"/>
      <c r="E78" s="99">
        <v>554159</v>
      </c>
      <c r="F78" s="94">
        <f t="shared" si="3"/>
        <v>0.12966432152257373</v>
      </c>
      <c r="G78" s="97"/>
      <c r="H78" s="100">
        <v>19741.72</v>
      </c>
    </row>
    <row r="79" spans="1:8" s="105" customFormat="1" ht="13" customHeight="1" x14ac:dyDescent="0.2">
      <c r="A79" s="92">
        <v>10279</v>
      </c>
      <c r="B79" s="93">
        <v>10</v>
      </c>
      <c r="C79" s="94">
        <f t="shared" si="2"/>
        <v>0.12978585334198572</v>
      </c>
      <c r="D79" s="95"/>
      <c r="E79" s="99">
        <v>170549</v>
      </c>
      <c r="F79" s="94">
        <f t="shared" si="3"/>
        <v>3.9905731696775526E-2</v>
      </c>
      <c r="G79" s="97"/>
      <c r="H79" s="100">
        <v>10956.83</v>
      </c>
    </row>
    <row r="80" spans="1:8" s="105" customFormat="1" ht="13" customHeight="1" x14ac:dyDescent="0.2">
      <c r="A80" s="92">
        <v>10281</v>
      </c>
      <c r="B80" s="93">
        <v>30</v>
      </c>
      <c r="C80" s="94">
        <f t="shared" si="2"/>
        <v>0.38935756002595717</v>
      </c>
      <c r="D80" s="95"/>
      <c r="E80" s="99">
        <v>3630710</v>
      </c>
      <c r="F80" s="94">
        <f t="shared" si="3"/>
        <v>0.84952793114471425</v>
      </c>
      <c r="G80" s="97"/>
      <c r="H80" s="100">
        <v>41824.699999999997</v>
      </c>
    </row>
    <row r="81" spans="1:8" s="105" customFormat="1" ht="13" customHeight="1" x14ac:dyDescent="0.2">
      <c r="A81" s="92" t="s">
        <v>157</v>
      </c>
      <c r="B81" s="93">
        <v>282</v>
      </c>
      <c r="C81" s="94">
        <f t="shared" si="2"/>
        <v>3.6599610642439973</v>
      </c>
      <c r="D81" s="95"/>
      <c r="E81" s="99">
        <v>27008360</v>
      </c>
      <c r="F81" s="94">
        <f t="shared" si="3"/>
        <v>6.3195232322084811</v>
      </c>
      <c r="G81" s="97"/>
      <c r="H81" s="100">
        <v>32247.57</v>
      </c>
    </row>
    <row r="82" spans="1:8" s="19" customFormat="1" ht="12.75" customHeight="1" x14ac:dyDescent="0.2">
      <c r="A82" s="28"/>
      <c r="B82" s="29"/>
      <c r="C82" s="30"/>
      <c r="D82" s="31"/>
      <c r="E82" s="35"/>
      <c r="F82" s="30"/>
      <c r="G82" s="33"/>
      <c r="H82" s="36"/>
    </row>
    <row r="83" spans="1:8" ht="12.75" customHeight="1" x14ac:dyDescent="0.2">
      <c r="A83" s="81" t="s">
        <v>0</v>
      </c>
      <c r="B83" s="82">
        <f>SUM(B11:B82)</f>
        <v>7705</v>
      </c>
      <c r="C83" s="83">
        <f>SUM(C11:C82)</f>
        <v>100.00000000000001</v>
      </c>
      <c r="D83" s="84" t="s">
        <v>11</v>
      </c>
      <c r="E83" s="85">
        <f>SUM(E11:E82)</f>
        <v>427379709</v>
      </c>
      <c r="F83" s="83">
        <f>SUM(F11:F82)</f>
        <v>100.00000000000001</v>
      </c>
      <c r="G83" s="86" t="s">
        <v>11</v>
      </c>
      <c r="H83" s="88">
        <v>23453.53</v>
      </c>
    </row>
    <row r="84" spans="1:8" x14ac:dyDescent="0.2">
      <c r="A84" s="20"/>
      <c r="B84" s="21"/>
      <c r="C84" s="22"/>
      <c r="D84" s="23"/>
      <c r="E84" s="24"/>
      <c r="F84" s="22"/>
      <c r="G84" s="25"/>
    </row>
    <row r="85" spans="1:8" ht="12" customHeight="1" x14ac:dyDescent="0.2">
      <c r="A85" s="302"/>
      <c r="B85" s="302"/>
      <c r="C85" s="302"/>
      <c r="D85" s="302"/>
      <c r="E85" s="302"/>
      <c r="F85" s="302"/>
      <c r="G85" s="302"/>
      <c r="H85" s="302"/>
    </row>
    <row r="87" spans="1:8" x14ac:dyDescent="0.2">
      <c r="A87" s="91"/>
    </row>
  </sheetData>
  <mergeCells count="9">
    <mergeCell ref="A85:H85"/>
    <mergeCell ref="H46:H47"/>
    <mergeCell ref="A1:H1"/>
    <mergeCell ref="A2:H2"/>
    <mergeCell ref="A4:H4"/>
    <mergeCell ref="A5:H5"/>
    <mergeCell ref="A6:H6"/>
    <mergeCell ref="A7:H7"/>
    <mergeCell ref="H8:H9"/>
  </mergeCells>
  <printOptions horizontalCentered="1"/>
  <pageMargins left="0.7" right="0.7" top="0.75" bottom="0.75" header="0.3" footer="0.3"/>
  <pageSetup scale="99" fitToHeight="2" orientation="portrait" horizontalDpi="4294967295" verticalDpi="4294967295" r:id="rId1"/>
  <rowBreaks count="1" manualBreakCount="1">
    <brk id="4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H28"/>
  <sheetViews>
    <sheetView showGridLines="0" workbookViewId="0">
      <selection sqref="A1:H1"/>
    </sheetView>
  </sheetViews>
  <sheetFormatPr baseColWidth="10" defaultColWidth="9.1640625" defaultRowHeight="15" x14ac:dyDescent="0.2"/>
  <cols>
    <col min="1" max="1" width="22.5" style="1" customWidth="1"/>
    <col min="2" max="2" width="11.83203125" style="5" customWidth="1"/>
    <col min="3" max="3" width="11" style="5" customWidth="1"/>
    <col min="4" max="4" width="2.1640625" style="5" customWidth="1"/>
    <col min="5" max="5" width="14.6640625" style="5" customWidth="1"/>
    <col min="6" max="6" width="11" style="5" customWidth="1"/>
    <col min="7" max="7" width="2.6640625" style="1" customWidth="1"/>
    <col min="8" max="8" width="14.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ht="18" x14ac:dyDescent="0.2">
      <c r="A3" s="263"/>
      <c r="B3" s="263"/>
      <c r="C3" s="263"/>
      <c r="D3" s="263"/>
      <c r="E3" s="263"/>
      <c r="F3" s="263"/>
      <c r="G3" s="263"/>
      <c r="H3" s="263"/>
    </row>
    <row r="4" spans="1:8" ht="18" x14ac:dyDescent="0.2">
      <c r="A4" s="295" t="s">
        <v>84</v>
      </c>
      <c r="B4" s="295"/>
      <c r="C4" s="295"/>
      <c r="D4" s="295"/>
      <c r="E4" s="295"/>
      <c r="F4" s="295"/>
      <c r="G4" s="295"/>
      <c r="H4" s="295"/>
    </row>
    <row r="5" spans="1:8" ht="18" x14ac:dyDescent="0.2">
      <c r="A5" s="295" t="s">
        <v>87</v>
      </c>
      <c r="B5" s="295"/>
      <c r="C5" s="295"/>
      <c r="D5" s="295"/>
      <c r="E5" s="295"/>
      <c r="F5" s="295"/>
      <c r="G5" s="295"/>
      <c r="H5" s="295"/>
    </row>
    <row r="6" spans="1:8" ht="18" x14ac:dyDescent="0.2">
      <c r="A6" s="295" t="s">
        <v>88</v>
      </c>
      <c r="B6" s="295"/>
      <c r="C6" s="295"/>
      <c r="D6" s="295"/>
      <c r="E6" s="295"/>
      <c r="F6" s="295"/>
      <c r="G6" s="295"/>
      <c r="H6" s="295"/>
    </row>
    <row r="7" spans="1:8" ht="15" customHeight="1" x14ac:dyDescent="0.2">
      <c r="A7" s="27"/>
      <c r="B7" s="12"/>
      <c r="C7" s="12"/>
      <c r="D7" s="12"/>
      <c r="E7" s="12"/>
      <c r="F7" s="12"/>
      <c r="G7" s="55"/>
    </row>
    <row r="8" spans="1:8" ht="30.75" customHeight="1" x14ac:dyDescent="0.2">
      <c r="A8" s="305" t="s">
        <v>89</v>
      </c>
      <c r="B8" s="18"/>
      <c r="C8" s="203" t="s">
        <v>40</v>
      </c>
      <c r="D8" s="204"/>
      <c r="E8" s="201" t="s">
        <v>10</v>
      </c>
      <c r="F8" s="203" t="s">
        <v>40</v>
      </c>
      <c r="G8" s="14"/>
      <c r="H8" s="291" t="s">
        <v>111</v>
      </c>
    </row>
    <row r="9" spans="1:8" ht="15" customHeight="1" x14ac:dyDescent="0.2">
      <c r="A9" s="306"/>
      <c r="B9" s="6" t="s">
        <v>61</v>
      </c>
      <c r="C9" s="7" t="s">
        <v>9</v>
      </c>
      <c r="D9" s="76"/>
      <c r="E9" s="202" t="s">
        <v>65</v>
      </c>
      <c r="F9" s="7" t="s">
        <v>9</v>
      </c>
      <c r="G9" s="75"/>
      <c r="H9" s="292"/>
    </row>
    <row r="10" spans="1:8" ht="14.25" customHeight="1" x14ac:dyDescent="0.2">
      <c r="A10" s="17"/>
      <c r="B10" s="29"/>
      <c r="C10" s="30"/>
      <c r="D10" s="31"/>
      <c r="E10" s="32"/>
      <c r="F10" s="30"/>
      <c r="G10" s="33"/>
      <c r="H10" s="34"/>
    </row>
    <row r="11" spans="1:8" ht="20" customHeight="1" x14ac:dyDescent="0.2">
      <c r="A11" s="28">
        <v>1</v>
      </c>
      <c r="B11" s="29">
        <v>7705</v>
      </c>
      <c r="C11" s="30">
        <f t="shared" ref="C11:C22" si="0">(B11/$B$24)*100</f>
        <v>85.792228036966932</v>
      </c>
      <c r="D11" s="31" t="s">
        <v>11</v>
      </c>
      <c r="E11" s="32">
        <v>427379711</v>
      </c>
      <c r="F11" s="30">
        <f t="shared" ref="F11:F22" si="1">(E11/$E$24)*100</f>
        <v>47.645890839807862</v>
      </c>
      <c r="G11" s="33" t="s">
        <v>11</v>
      </c>
      <c r="H11" s="34">
        <v>23453.53</v>
      </c>
    </row>
    <row r="12" spans="1:8" s="19" customFormat="1" ht="20" customHeight="1" x14ac:dyDescent="0.2">
      <c r="A12" s="28">
        <v>2</v>
      </c>
      <c r="B12" s="29">
        <v>730</v>
      </c>
      <c r="C12" s="30">
        <f t="shared" si="0"/>
        <v>8.1282707938982295</v>
      </c>
      <c r="D12" s="31"/>
      <c r="E12" s="35">
        <v>126236495</v>
      </c>
      <c r="F12" s="30">
        <f t="shared" si="1"/>
        <v>14.073317253869241</v>
      </c>
      <c r="G12" s="33"/>
      <c r="H12" s="36">
        <v>62608.04</v>
      </c>
    </row>
    <row r="13" spans="1:8" s="19" customFormat="1" ht="20" customHeight="1" x14ac:dyDescent="0.2">
      <c r="A13" s="28">
        <v>3</v>
      </c>
      <c r="B13" s="29">
        <v>231</v>
      </c>
      <c r="C13" s="30">
        <f t="shared" si="0"/>
        <v>2.5720966484801244</v>
      </c>
      <c r="D13" s="31"/>
      <c r="E13" s="35">
        <v>80730216</v>
      </c>
      <c r="F13" s="30">
        <f t="shared" si="1"/>
        <v>9.0001068371027788</v>
      </c>
      <c r="G13" s="33"/>
      <c r="H13" s="36">
        <v>125157.51</v>
      </c>
    </row>
    <row r="14" spans="1:8" s="19" customFormat="1" ht="20" customHeight="1" x14ac:dyDescent="0.2">
      <c r="A14" s="28">
        <v>4</v>
      </c>
      <c r="B14" s="29">
        <v>91</v>
      </c>
      <c r="C14" s="30">
        <f t="shared" si="0"/>
        <v>1.0132501948558068</v>
      </c>
      <c r="D14" s="31"/>
      <c r="E14" s="35">
        <v>34003521</v>
      </c>
      <c r="F14" s="30">
        <f t="shared" si="1"/>
        <v>3.7908398738542695</v>
      </c>
      <c r="G14" s="33"/>
      <c r="H14" s="36">
        <v>190807.38</v>
      </c>
    </row>
    <row r="15" spans="1:8" s="66" customFormat="1" ht="20" customHeight="1" x14ac:dyDescent="0.2">
      <c r="A15" s="28">
        <v>5</v>
      </c>
      <c r="B15" s="29">
        <v>57</v>
      </c>
      <c r="C15" s="30">
        <f t="shared" si="0"/>
        <v>0.63467319897561514</v>
      </c>
      <c r="D15" s="31"/>
      <c r="E15" s="50">
        <v>30780067</v>
      </c>
      <c r="F15" s="30">
        <f t="shared" si="1"/>
        <v>3.4314771491901075</v>
      </c>
      <c r="G15" s="51"/>
      <c r="H15" s="52">
        <v>305122.03000000003</v>
      </c>
    </row>
    <row r="16" spans="1:8" s="19" customFormat="1" ht="20" customHeight="1" x14ac:dyDescent="0.2">
      <c r="A16" s="28">
        <v>6</v>
      </c>
      <c r="B16" s="29">
        <v>34</v>
      </c>
      <c r="C16" s="30">
        <f t="shared" si="0"/>
        <v>0.3785769958801915</v>
      </c>
      <c r="D16" s="31"/>
      <c r="E16" s="35">
        <v>20089543</v>
      </c>
      <c r="F16" s="30">
        <f t="shared" si="1"/>
        <v>2.2396574946432728</v>
      </c>
      <c r="G16" s="33"/>
      <c r="H16" s="36">
        <v>273984.44</v>
      </c>
    </row>
    <row r="17" spans="1:8" s="19" customFormat="1" ht="20" customHeight="1" x14ac:dyDescent="0.2">
      <c r="A17" s="28">
        <v>7</v>
      </c>
      <c r="B17" s="29">
        <v>23</v>
      </c>
      <c r="C17" s="30">
        <f t="shared" si="0"/>
        <v>0.25609620309542364</v>
      </c>
      <c r="D17" s="31"/>
      <c r="E17" s="35">
        <v>19471488</v>
      </c>
      <c r="F17" s="30">
        <f t="shared" si="1"/>
        <v>2.1707544084530221</v>
      </c>
      <c r="G17" s="33"/>
      <c r="H17" s="36">
        <v>893635.19</v>
      </c>
    </row>
    <row r="18" spans="1:8" s="19" customFormat="1" ht="20" customHeight="1" x14ac:dyDescent="0.2">
      <c r="A18" s="28">
        <v>8</v>
      </c>
      <c r="B18" s="29">
        <v>21</v>
      </c>
      <c r="C18" s="30">
        <f t="shared" si="0"/>
        <v>0.23382696804364772</v>
      </c>
      <c r="D18" s="31"/>
      <c r="E18" s="35">
        <v>20057177</v>
      </c>
      <c r="F18" s="30">
        <f t="shared" si="1"/>
        <v>2.2360492117434765</v>
      </c>
      <c r="G18" s="33"/>
      <c r="H18" s="36">
        <v>498911.05</v>
      </c>
    </row>
    <row r="19" spans="1:8" s="19" customFormat="1" ht="20" customHeight="1" x14ac:dyDescent="0.2">
      <c r="A19" s="28">
        <v>9</v>
      </c>
      <c r="B19" s="29">
        <v>18</v>
      </c>
      <c r="C19" s="30">
        <f t="shared" si="0"/>
        <v>0.20042311546598374</v>
      </c>
      <c r="D19" s="31"/>
      <c r="E19" s="35">
        <v>9688081</v>
      </c>
      <c r="F19" s="30">
        <f t="shared" si="1"/>
        <v>1.0800635544751362</v>
      </c>
      <c r="G19" s="33"/>
      <c r="H19" s="36">
        <v>448483.21</v>
      </c>
    </row>
    <row r="20" spans="1:8" s="19" customFormat="1" ht="20" customHeight="1" x14ac:dyDescent="0.2">
      <c r="A20" s="220" t="s">
        <v>159</v>
      </c>
      <c r="B20" s="29">
        <v>32</v>
      </c>
      <c r="C20" s="30">
        <f t="shared" si="0"/>
        <v>0.35630776082841553</v>
      </c>
      <c r="D20" s="31"/>
      <c r="E20" s="35">
        <v>29248553</v>
      </c>
      <c r="F20" s="30">
        <f t="shared" si="1"/>
        <v>3.2607382325183303</v>
      </c>
      <c r="G20" s="33"/>
      <c r="H20" s="36">
        <v>569904.06999999995</v>
      </c>
    </row>
    <row r="21" spans="1:8" s="19" customFormat="1" ht="20" customHeight="1" x14ac:dyDescent="0.2">
      <c r="A21" s="28" t="s">
        <v>86</v>
      </c>
      <c r="B21" s="29">
        <v>15</v>
      </c>
      <c r="C21" s="30">
        <f t="shared" si="0"/>
        <v>0.16701926288831978</v>
      </c>
      <c r="D21" s="31"/>
      <c r="E21" s="35">
        <v>18352148</v>
      </c>
      <c r="F21" s="30">
        <f t="shared" si="1"/>
        <v>2.0459661930090971</v>
      </c>
      <c r="G21" s="33"/>
      <c r="H21" s="36">
        <v>734191.23</v>
      </c>
    </row>
    <row r="22" spans="1:8" s="19" customFormat="1" ht="20" customHeight="1" x14ac:dyDescent="0.2">
      <c r="A22" s="28" t="s">
        <v>194</v>
      </c>
      <c r="B22" s="29">
        <v>24</v>
      </c>
      <c r="C22" s="30">
        <f t="shared" si="0"/>
        <v>0.26723082062131165</v>
      </c>
      <c r="D22" s="31"/>
      <c r="E22" s="35">
        <v>80954752</v>
      </c>
      <c r="F22" s="30">
        <f t="shared" si="1"/>
        <v>9.0251389513334122</v>
      </c>
      <c r="G22" s="33"/>
      <c r="H22" s="36">
        <v>2793318.33</v>
      </c>
    </row>
    <row r="23" spans="1:8" s="19" customFormat="1" ht="9.5" customHeight="1" x14ac:dyDescent="0.2">
      <c r="A23" s="28"/>
      <c r="B23" s="29"/>
      <c r="C23" s="31"/>
      <c r="D23" s="31"/>
      <c r="E23" s="80"/>
      <c r="F23" s="31"/>
      <c r="G23" s="33"/>
      <c r="H23" s="87"/>
    </row>
    <row r="24" spans="1:8" ht="20" customHeight="1" x14ac:dyDescent="0.2">
      <c r="A24" s="81" t="s">
        <v>0</v>
      </c>
      <c r="B24" s="82">
        <f>SUM(B11:B22)</f>
        <v>8981</v>
      </c>
      <c r="C24" s="83">
        <f>SUM(C11:C22)</f>
        <v>99.999999999999986</v>
      </c>
      <c r="D24" s="84" t="s">
        <v>11</v>
      </c>
      <c r="E24" s="85">
        <f>SUM(E11:E22)</f>
        <v>896991752</v>
      </c>
      <c r="F24" s="83">
        <f>SUM(F11:F22)</f>
        <v>100</v>
      </c>
      <c r="G24" s="86" t="s">
        <v>11</v>
      </c>
      <c r="H24" s="88">
        <v>26600.11</v>
      </c>
    </row>
    <row r="25" spans="1:8" x14ac:dyDescent="0.2">
      <c r="A25" s="20"/>
      <c r="B25" s="21"/>
      <c r="C25" s="22"/>
      <c r="D25" s="23"/>
      <c r="E25" s="24"/>
      <c r="F25" s="22"/>
      <c r="G25" s="25"/>
    </row>
    <row r="26" spans="1:8" ht="12" customHeight="1" x14ac:dyDescent="0.2">
      <c r="A26" s="302"/>
      <c r="B26" s="302"/>
      <c r="C26" s="302"/>
      <c r="D26" s="302"/>
      <c r="E26" s="302"/>
      <c r="F26" s="302"/>
      <c r="G26" s="302"/>
      <c r="H26" s="302"/>
    </row>
    <row r="28" spans="1:8" x14ac:dyDescent="0.2">
      <c r="A28" s="91"/>
    </row>
  </sheetData>
  <mergeCells count="8">
    <mergeCell ref="A26:H26"/>
    <mergeCell ref="A6:H6"/>
    <mergeCell ref="A1:H1"/>
    <mergeCell ref="A2:H2"/>
    <mergeCell ref="A4:H4"/>
    <mergeCell ref="A5:H5"/>
    <mergeCell ref="A8:A9"/>
    <mergeCell ref="H8:H9"/>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L47"/>
  <sheetViews>
    <sheetView showGridLines="0" workbookViewId="0">
      <selection sqref="A1:L1"/>
    </sheetView>
  </sheetViews>
  <sheetFormatPr baseColWidth="10" defaultColWidth="9.1640625" defaultRowHeight="13" x14ac:dyDescent="0.15"/>
  <cols>
    <col min="1" max="1" width="22.1640625" style="170" customWidth="1"/>
    <col min="2" max="2" width="11.6640625" style="144" customWidth="1"/>
    <col min="3" max="3" width="6.6640625" style="144" customWidth="1"/>
    <col min="4" max="4" width="2.5" style="144" customWidth="1"/>
    <col min="5" max="5" width="11.6640625" style="144" customWidth="1"/>
    <col min="6" max="6" width="6.6640625" style="144" customWidth="1"/>
    <col min="7" max="7" width="2.5" style="144" customWidth="1"/>
    <col min="8" max="8" width="14.6640625" style="144" customWidth="1"/>
    <col min="9" max="9" width="6.6640625" style="144" customWidth="1"/>
    <col min="10" max="10" width="2.5" style="144" customWidth="1"/>
    <col min="11" max="12" width="15" style="144" customWidth="1"/>
    <col min="13" max="16384" width="9.1640625" style="144"/>
  </cols>
  <sheetData>
    <row r="1" spans="1:12" ht="18" x14ac:dyDescent="0.2">
      <c r="A1" s="289" t="s">
        <v>8</v>
      </c>
      <c r="B1" s="289"/>
      <c r="C1" s="289"/>
      <c r="D1" s="289"/>
      <c r="E1" s="289"/>
      <c r="F1" s="289"/>
      <c r="G1" s="289"/>
      <c r="H1" s="289"/>
      <c r="I1" s="289"/>
      <c r="J1" s="289"/>
      <c r="K1" s="289"/>
      <c r="L1" s="289"/>
    </row>
    <row r="2" spans="1:12" ht="18" x14ac:dyDescent="0.2">
      <c r="A2" s="289" t="s">
        <v>161</v>
      </c>
      <c r="B2" s="289"/>
      <c r="C2" s="289"/>
      <c r="D2" s="289"/>
      <c r="E2" s="289"/>
      <c r="F2" s="289"/>
      <c r="G2" s="289"/>
      <c r="H2" s="289"/>
      <c r="I2" s="289"/>
      <c r="J2" s="289"/>
      <c r="K2" s="289"/>
      <c r="L2" s="289"/>
    </row>
    <row r="3" spans="1:12" ht="15" x14ac:dyDescent="0.2">
      <c r="A3" s="108"/>
      <c r="B3" s="108"/>
      <c r="C3" s="108"/>
      <c r="D3" s="108"/>
      <c r="E3" s="108"/>
      <c r="F3" s="108"/>
      <c r="G3" s="53"/>
      <c r="H3" s="53"/>
    </row>
    <row r="4" spans="1:12" ht="18" x14ac:dyDescent="0.2">
      <c r="A4" s="289" t="s">
        <v>85</v>
      </c>
      <c r="B4" s="289"/>
      <c r="C4" s="289"/>
      <c r="D4" s="289"/>
      <c r="E4" s="289"/>
      <c r="F4" s="289"/>
      <c r="G4" s="289"/>
      <c r="H4" s="289"/>
      <c r="I4" s="289"/>
      <c r="J4" s="289"/>
      <c r="K4" s="289"/>
      <c r="L4" s="289"/>
    </row>
    <row r="5" spans="1:12" ht="18" x14ac:dyDescent="0.2">
      <c r="A5" s="289" t="s">
        <v>92</v>
      </c>
      <c r="B5" s="289"/>
      <c r="C5" s="289"/>
      <c r="D5" s="289"/>
      <c r="E5" s="289"/>
      <c r="F5" s="289"/>
      <c r="G5" s="289"/>
      <c r="H5" s="289"/>
      <c r="I5" s="289"/>
      <c r="J5" s="289"/>
      <c r="K5" s="289"/>
      <c r="L5" s="289"/>
    </row>
    <row r="6" spans="1:12" ht="18" x14ac:dyDescent="0.2">
      <c r="A6" s="289" t="s">
        <v>90</v>
      </c>
      <c r="B6" s="289"/>
      <c r="C6" s="289"/>
      <c r="D6" s="289"/>
      <c r="E6" s="289"/>
      <c r="F6" s="289"/>
      <c r="G6" s="289"/>
      <c r="H6" s="289"/>
      <c r="I6" s="289"/>
      <c r="J6" s="289"/>
      <c r="K6" s="289"/>
      <c r="L6" s="289"/>
    </row>
    <row r="7" spans="1:12" ht="18" x14ac:dyDescent="0.2">
      <c r="A7" s="260"/>
      <c r="B7" s="260"/>
      <c r="C7" s="260"/>
      <c r="D7" s="260"/>
      <c r="E7" s="260"/>
      <c r="F7" s="260"/>
      <c r="G7" s="260"/>
      <c r="H7" s="260"/>
      <c r="I7" s="260"/>
      <c r="J7" s="260"/>
      <c r="K7" s="260"/>
      <c r="L7" s="260"/>
    </row>
    <row r="8" spans="1:12" ht="15" customHeight="1" x14ac:dyDescent="0.15">
      <c r="A8" s="145"/>
      <c r="B8" s="297" t="s">
        <v>153</v>
      </c>
      <c r="C8" s="307"/>
      <c r="D8" s="307"/>
      <c r="E8" s="307"/>
      <c r="F8" s="307"/>
      <c r="G8" s="307"/>
      <c r="H8" s="307"/>
      <c r="I8" s="307"/>
      <c r="J8" s="307"/>
      <c r="K8" s="307"/>
      <c r="L8" s="298"/>
    </row>
    <row r="9" spans="1:12" ht="46.5" customHeight="1" x14ac:dyDescent="0.15">
      <c r="A9" s="81" t="s">
        <v>64</v>
      </c>
      <c r="B9" s="267" t="s">
        <v>61</v>
      </c>
      <c r="C9" s="146" t="s">
        <v>58</v>
      </c>
      <c r="D9" s="147"/>
      <c r="E9" s="267" t="s">
        <v>63</v>
      </c>
      <c r="F9" s="146" t="s">
        <v>58</v>
      </c>
      <c r="G9" s="148"/>
      <c r="H9" s="146" t="s">
        <v>141</v>
      </c>
      <c r="I9" s="146" t="s">
        <v>58</v>
      </c>
      <c r="J9" s="149"/>
      <c r="K9" s="150" t="s">
        <v>111</v>
      </c>
      <c r="L9" s="150" t="s">
        <v>149</v>
      </c>
    </row>
    <row r="10" spans="1:12" ht="14" x14ac:dyDescent="0.15">
      <c r="A10" s="28"/>
      <c r="B10" s="129"/>
      <c r="C10" s="266"/>
      <c r="D10" s="266"/>
      <c r="E10" s="129"/>
      <c r="F10" s="266"/>
      <c r="G10" s="130"/>
      <c r="H10" s="266"/>
      <c r="I10" s="266"/>
      <c r="J10" s="130"/>
      <c r="K10" s="151"/>
      <c r="L10" s="151"/>
    </row>
    <row r="11" spans="1:12" ht="14" x14ac:dyDescent="0.15">
      <c r="A11" s="131" t="s">
        <v>73</v>
      </c>
      <c r="B11" s="132">
        <v>1418</v>
      </c>
      <c r="C11" s="152">
        <f>(B11/B$19)*100</f>
        <v>18.403634003893576</v>
      </c>
      <c r="D11" s="153" t="s">
        <v>11</v>
      </c>
      <c r="E11" s="132">
        <v>1418</v>
      </c>
      <c r="F11" s="152">
        <f>(E11/E$19)*100</f>
        <v>18.403634003893576</v>
      </c>
      <c r="G11" s="154" t="s">
        <v>11</v>
      </c>
      <c r="H11" s="138">
        <v>135540245</v>
      </c>
      <c r="I11" s="152">
        <f>(H11/H$19)*100</f>
        <v>31.714244151379472</v>
      </c>
      <c r="J11" s="166" t="s">
        <v>11</v>
      </c>
      <c r="K11" s="155">
        <v>30785.16</v>
      </c>
      <c r="L11" s="155">
        <v>30785.16</v>
      </c>
    </row>
    <row r="12" spans="1:12" ht="14" x14ac:dyDescent="0.15">
      <c r="A12" s="28" t="s">
        <v>74</v>
      </c>
      <c r="B12" s="140">
        <v>285</v>
      </c>
      <c r="C12" s="152">
        <f t="shared" ref="C12:C17" si="0">(B12/B$19)*100</f>
        <v>3.6988968202465928</v>
      </c>
      <c r="D12" s="153"/>
      <c r="E12" s="140">
        <v>285</v>
      </c>
      <c r="F12" s="152">
        <f t="shared" ref="F12:F17" si="1">(E12/E$19)*100</f>
        <v>3.6988968202465928</v>
      </c>
      <c r="G12" s="154"/>
      <c r="H12" s="139">
        <v>14110973</v>
      </c>
      <c r="I12" s="152">
        <f t="shared" ref="I12:I17" si="2">(H12/H$19)*100</f>
        <v>3.3017414343284068</v>
      </c>
      <c r="J12" s="154"/>
      <c r="K12" s="167">
        <v>25952.85</v>
      </c>
      <c r="L12" s="167">
        <v>25952.85</v>
      </c>
    </row>
    <row r="13" spans="1:12" ht="14" x14ac:dyDescent="0.15">
      <c r="A13" s="28" t="s">
        <v>75</v>
      </c>
      <c r="B13" s="132">
        <v>3593</v>
      </c>
      <c r="C13" s="152">
        <f t="shared" si="0"/>
        <v>46.632057105775473</v>
      </c>
      <c r="D13" s="153"/>
      <c r="E13" s="132">
        <v>3593</v>
      </c>
      <c r="F13" s="152">
        <f t="shared" si="1"/>
        <v>46.632057105775473</v>
      </c>
      <c r="G13" s="154"/>
      <c r="H13" s="139">
        <v>180270720</v>
      </c>
      <c r="I13" s="152">
        <f t="shared" si="2"/>
        <v>42.180458117254894</v>
      </c>
      <c r="J13" s="154"/>
      <c r="K13" s="167">
        <v>22549.57</v>
      </c>
      <c r="L13" s="167">
        <v>22549.57</v>
      </c>
    </row>
    <row r="14" spans="1:12" ht="14" x14ac:dyDescent="0.15">
      <c r="A14" s="28" t="s">
        <v>76</v>
      </c>
      <c r="B14" s="140">
        <v>419</v>
      </c>
      <c r="C14" s="152">
        <f t="shared" si="0"/>
        <v>5.4380272550292021</v>
      </c>
      <c r="D14" s="153"/>
      <c r="E14" s="140">
        <v>419</v>
      </c>
      <c r="F14" s="152">
        <f t="shared" si="1"/>
        <v>5.4380272550292021</v>
      </c>
      <c r="G14" s="154"/>
      <c r="H14" s="139">
        <v>24889458</v>
      </c>
      <c r="I14" s="152">
        <f t="shared" si="2"/>
        <v>5.823734107958157</v>
      </c>
      <c r="J14" s="154"/>
      <c r="K14" s="167">
        <v>28195.63</v>
      </c>
      <c r="L14" s="167">
        <v>28195.63</v>
      </c>
    </row>
    <row r="15" spans="1:12" ht="14" x14ac:dyDescent="0.15">
      <c r="A15" s="28" t="s">
        <v>77</v>
      </c>
      <c r="B15" s="132">
        <v>1360</v>
      </c>
      <c r="C15" s="152">
        <f t="shared" si="0"/>
        <v>17.650876054510061</v>
      </c>
      <c r="D15" s="153"/>
      <c r="E15" s="132">
        <v>1360</v>
      </c>
      <c r="F15" s="152">
        <f t="shared" si="1"/>
        <v>17.650876054510061</v>
      </c>
      <c r="G15" s="154"/>
      <c r="H15" s="139">
        <v>48955842</v>
      </c>
      <c r="I15" s="152">
        <f t="shared" si="2"/>
        <v>11.45488209663748</v>
      </c>
      <c r="J15" s="154"/>
      <c r="K15" s="167">
        <v>20502.47</v>
      </c>
      <c r="L15" s="167">
        <v>20502.47</v>
      </c>
    </row>
    <row r="16" spans="1:12" ht="14" x14ac:dyDescent="0.15">
      <c r="A16" s="28" t="s">
        <v>78</v>
      </c>
      <c r="B16" s="140">
        <v>267</v>
      </c>
      <c r="C16" s="152">
        <f t="shared" si="0"/>
        <v>3.4652822842310185</v>
      </c>
      <c r="D16" s="153"/>
      <c r="E16" s="140">
        <v>267</v>
      </c>
      <c r="F16" s="152">
        <f t="shared" si="1"/>
        <v>3.4652822842310185</v>
      </c>
      <c r="G16" s="154"/>
      <c r="H16" s="139">
        <v>15522624</v>
      </c>
      <c r="I16" s="152">
        <f t="shared" si="2"/>
        <v>3.6320451346835223</v>
      </c>
      <c r="J16" s="154"/>
      <c r="K16" s="167">
        <v>23756.560000000001</v>
      </c>
      <c r="L16" s="167">
        <v>23756.560000000001</v>
      </c>
    </row>
    <row r="17" spans="1:12" ht="14" x14ac:dyDescent="0.15">
      <c r="A17" s="28" t="s">
        <v>79</v>
      </c>
      <c r="B17" s="140">
        <v>363</v>
      </c>
      <c r="C17" s="152">
        <f t="shared" si="0"/>
        <v>4.7112264763140814</v>
      </c>
      <c r="D17" s="153"/>
      <c r="E17" s="140">
        <v>363</v>
      </c>
      <c r="F17" s="152">
        <f t="shared" si="1"/>
        <v>4.7112264763140814</v>
      </c>
      <c r="G17" s="154"/>
      <c r="H17" s="139">
        <v>8089849</v>
      </c>
      <c r="I17" s="152">
        <f t="shared" si="2"/>
        <v>1.8928949577580672</v>
      </c>
      <c r="J17" s="154"/>
      <c r="K17" s="167">
        <v>16371.89</v>
      </c>
      <c r="L17" s="167">
        <v>16371.89</v>
      </c>
    </row>
    <row r="18" spans="1:12" ht="14" x14ac:dyDescent="0.15">
      <c r="A18" s="28"/>
      <c r="B18" s="140"/>
      <c r="C18" s="156"/>
      <c r="D18" s="156"/>
      <c r="E18" s="140"/>
      <c r="F18" s="156"/>
      <c r="G18" s="157"/>
      <c r="H18" s="158"/>
      <c r="I18" s="156"/>
      <c r="J18" s="157"/>
      <c r="K18" s="159"/>
      <c r="L18" s="159"/>
    </row>
    <row r="19" spans="1:12" ht="14" x14ac:dyDescent="0.15">
      <c r="A19" s="81" t="s">
        <v>0</v>
      </c>
      <c r="B19" s="160">
        <f>SUM(B11:B17)</f>
        <v>7705</v>
      </c>
      <c r="C19" s="161">
        <f>SUM(C11:C17)</f>
        <v>100.00000000000001</v>
      </c>
      <c r="D19" s="162" t="s">
        <v>11</v>
      </c>
      <c r="E19" s="160">
        <f>SUM(E11:E17)</f>
        <v>7705</v>
      </c>
      <c r="F19" s="161">
        <f>SUM(F11:F17)</f>
        <v>100.00000000000001</v>
      </c>
      <c r="G19" s="163" t="s">
        <v>11</v>
      </c>
      <c r="H19" s="164">
        <f>SUM(H11:H17)</f>
        <v>427379711</v>
      </c>
      <c r="I19" s="161">
        <f>SUM(I11:I17)</f>
        <v>100</v>
      </c>
      <c r="J19" s="163" t="s">
        <v>11</v>
      </c>
      <c r="K19" s="165">
        <v>23453.53</v>
      </c>
      <c r="L19" s="165">
        <v>23453.53</v>
      </c>
    </row>
    <row r="22" spans="1:12" ht="14" x14ac:dyDescent="0.15">
      <c r="A22" s="145"/>
      <c r="B22" s="297" t="s">
        <v>110</v>
      </c>
      <c r="C22" s="307"/>
      <c r="D22" s="307"/>
      <c r="E22" s="307"/>
      <c r="F22" s="307"/>
      <c r="G22" s="307"/>
      <c r="H22" s="307"/>
      <c r="I22" s="307"/>
      <c r="J22" s="307"/>
      <c r="K22" s="307"/>
      <c r="L22" s="298"/>
    </row>
    <row r="23" spans="1:12" ht="46.5" customHeight="1" x14ac:dyDescent="0.15">
      <c r="A23" s="81" t="s">
        <v>64</v>
      </c>
      <c r="B23" s="267" t="s">
        <v>61</v>
      </c>
      <c r="C23" s="146" t="s">
        <v>58</v>
      </c>
      <c r="D23" s="147"/>
      <c r="E23" s="267" t="s">
        <v>63</v>
      </c>
      <c r="F23" s="146" t="s">
        <v>58</v>
      </c>
      <c r="G23" s="148"/>
      <c r="H23" s="146" t="s">
        <v>141</v>
      </c>
      <c r="I23" s="146" t="s">
        <v>58</v>
      </c>
      <c r="J23" s="149"/>
      <c r="K23" s="150" t="s">
        <v>111</v>
      </c>
      <c r="L23" s="150" t="s">
        <v>149</v>
      </c>
    </row>
    <row r="24" spans="1:12" ht="14" x14ac:dyDescent="0.15">
      <c r="A24" s="28"/>
      <c r="B24" s="129"/>
      <c r="C24" s="266"/>
      <c r="D24" s="266"/>
      <c r="E24" s="129"/>
      <c r="F24" s="266"/>
      <c r="G24" s="130"/>
      <c r="H24" s="266"/>
      <c r="I24" s="266"/>
      <c r="J24" s="130"/>
      <c r="K24" s="151"/>
      <c r="L24" s="151"/>
    </row>
    <row r="25" spans="1:12" ht="14" x14ac:dyDescent="0.15">
      <c r="A25" s="131" t="s">
        <v>73</v>
      </c>
      <c r="B25" s="132">
        <v>214</v>
      </c>
      <c r="C25" s="152">
        <f>(B25/B$33)*100</f>
        <v>16.771159874608148</v>
      </c>
      <c r="D25" s="153" t="s">
        <v>11</v>
      </c>
      <c r="E25" s="132">
        <v>1035</v>
      </c>
      <c r="F25" s="152">
        <f>(E25/E$33)*100</f>
        <v>19.320515213739036</v>
      </c>
      <c r="G25" s="166" t="s">
        <v>11</v>
      </c>
      <c r="H25" s="138">
        <v>125632454</v>
      </c>
      <c r="I25" s="152">
        <f>(H25/H$33)*100</f>
        <v>26.752391981363189</v>
      </c>
      <c r="J25" s="154" t="s">
        <v>11</v>
      </c>
      <c r="K25" s="155">
        <v>145001.1</v>
      </c>
      <c r="L25" s="155">
        <v>49016.6</v>
      </c>
    </row>
    <row r="26" spans="1:12" ht="14" x14ac:dyDescent="0.15">
      <c r="A26" s="28" t="s">
        <v>74</v>
      </c>
      <c r="B26" s="140">
        <v>25</v>
      </c>
      <c r="C26" s="152">
        <f t="shared" ref="C26:C31" si="3">(B26/B$33)*100</f>
        <v>1.9592476489028214</v>
      </c>
      <c r="D26" s="153"/>
      <c r="E26" s="140">
        <v>89</v>
      </c>
      <c r="F26" s="152">
        <f t="shared" ref="F26:F31" si="4">(E26/E$33)*100</f>
        <v>1.6613776367369799</v>
      </c>
      <c r="G26" s="166"/>
      <c r="H26" s="139">
        <v>11104268</v>
      </c>
      <c r="I26" s="152">
        <f t="shared" ref="I26:I31" si="5">(H26/H$33)*100</f>
        <v>2.3645620279144417</v>
      </c>
      <c r="J26" s="154"/>
      <c r="K26" s="167">
        <v>201083.81</v>
      </c>
      <c r="L26" s="167">
        <v>41876.559999999998</v>
      </c>
    </row>
    <row r="27" spans="1:12" ht="14" x14ac:dyDescent="0.15">
      <c r="A27" s="28" t="s">
        <v>75</v>
      </c>
      <c r="B27" s="132">
        <v>385</v>
      </c>
      <c r="C27" s="152">
        <f t="shared" si="3"/>
        <v>30.172413793103448</v>
      </c>
      <c r="D27" s="153"/>
      <c r="E27" s="132">
        <v>1484</v>
      </c>
      <c r="F27" s="152">
        <f t="shared" si="4"/>
        <v>27.702072055254806</v>
      </c>
      <c r="G27" s="166"/>
      <c r="H27" s="139">
        <v>95913337</v>
      </c>
      <c r="I27" s="152">
        <f t="shared" si="5"/>
        <v>20.423951821116106</v>
      </c>
      <c r="J27" s="154"/>
      <c r="K27" s="167">
        <v>73458.92</v>
      </c>
      <c r="L27" s="167">
        <v>19047.61</v>
      </c>
    </row>
    <row r="28" spans="1:12" ht="14" x14ac:dyDescent="0.15">
      <c r="A28" s="28" t="s">
        <v>76</v>
      </c>
      <c r="B28" s="140">
        <v>128</v>
      </c>
      <c r="C28" s="152">
        <f t="shared" si="3"/>
        <v>10.031347962382444</v>
      </c>
      <c r="D28" s="153"/>
      <c r="E28" s="140">
        <v>563</v>
      </c>
      <c r="F28" s="152">
        <f t="shared" si="4"/>
        <v>10.509613589695725</v>
      </c>
      <c r="G28" s="166"/>
      <c r="H28" s="139">
        <v>64706920</v>
      </c>
      <c r="I28" s="152">
        <f t="shared" si="5"/>
        <v>13.778803427231542</v>
      </c>
      <c r="J28" s="154"/>
      <c r="K28" s="167">
        <v>185465.11</v>
      </c>
      <c r="L28" s="167">
        <v>33563.24</v>
      </c>
    </row>
    <row r="29" spans="1:12" ht="14" x14ac:dyDescent="0.15">
      <c r="A29" s="28" t="s">
        <v>77</v>
      </c>
      <c r="B29" s="132">
        <v>431</v>
      </c>
      <c r="C29" s="152">
        <f t="shared" si="3"/>
        <v>33.777429467084644</v>
      </c>
      <c r="D29" s="153"/>
      <c r="E29" s="132">
        <v>1873</v>
      </c>
      <c r="F29" s="152">
        <f t="shared" si="4"/>
        <v>34.963599029307446</v>
      </c>
      <c r="G29" s="166"/>
      <c r="H29" s="139">
        <v>148834421</v>
      </c>
      <c r="I29" s="152">
        <f t="shared" si="5"/>
        <v>31.693058952038243</v>
      </c>
      <c r="J29" s="154"/>
      <c r="K29" s="167">
        <v>105286.44</v>
      </c>
      <c r="L29" s="167">
        <v>33879.81</v>
      </c>
    </row>
    <row r="30" spans="1:12" ht="14" x14ac:dyDescent="0.15">
      <c r="A30" s="28" t="s">
        <v>78</v>
      </c>
      <c r="B30" s="140">
        <v>68</v>
      </c>
      <c r="C30" s="152">
        <f t="shared" si="3"/>
        <v>5.3291536050156738</v>
      </c>
      <c r="D30" s="153"/>
      <c r="E30" s="140">
        <v>252</v>
      </c>
      <c r="F30" s="152">
        <f t="shared" si="4"/>
        <v>4.7041254433451556</v>
      </c>
      <c r="G30" s="166"/>
      <c r="H30" s="139">
        <v>21044928</v>
      </c>
      <c r="I30" s="152">
        <f t="shared" si="5"/>
        <v>4.4813433563557199</v>
      </c>
      <c r="J30" s="154"/>
      <c r="K30" s="167">
        <v>107293.42</v>
      </c>
      <c r="L30" s="167">
        <v>30190.04</v>
      </c>
    </row>
    <row r="31" spans="1:12" ht="14" x14ac:dyDescent="0.15">
      <c r="A31" s="28" t="s">
        <v>79</v>
      </c>
      <c r="B31" s="140">
        <v>25</v>
      </c>
      <c r="C31" s="152">
        <f t="shared" si="3"/>
        <v>1.9592476489028214</v>
      </c>
      <c r="D31" s="153"/>
      <c r="E31" s="140">
        <v>61</v>
      </c>
      <c r="F31" s="152">
        <f t="shared" si="4"/>
        <v>1.1386970319208511</v>
      </c>
      <c r="G31" s="166"/>
      <c r="H31" s="139">
        <v>2375713</v>
      </c>
      <c r="I31" s="152">
        <f t="shared" si="5"/>
        <v>0.50588843398076333</v>
      </c>
      <c r="J31" s="154"/>
      <c r="K31" s="167">
        <v>50023.199999999997</v>
      </c>
      <c r="L31" s="167">
        <v>17772.259999999998</v>
      </c>
    </row>
    <row r="32" spans="1:12" ht="14" x14ac:dyDescent="0.15">
      <c r="A32" s="28"/>
      <c r="B32" s="140"/>
      <c r="C32" s="156"/>
      <c r="D32" s="156"/>
      <c r="E32" s="140"/>
      <c r="F32" s="156"/>
      <c r="G32" s="168"/>
      <c r="H32" s="158"/>
      <c r="I32" s="156"/>
      <c r="J32" s="157"/>
      <c r="K32" s="159"/>
      <c r="L32" s="159"/>
    </row>
    <row r="33" spans="1:12" ht="14" x14ac:dyDescent="0.15">
      <c r="A33" s="81" t="s">
        <v>0</v>
      </c>
      <c r="B33" s="160">
        <f>SUM(B25:B31)</f>
        <v>1276</v>
      </c>
      <c r="C33" s="161">
        <f>SUM(C25:C31)</f>
        <v>100</v>
      </c>
      <c r="D33" s="162" t="s">
        <v>11</v>
      </c>
      <c r="E33" s="160">
        <f>SUM(E25:E31)</f>
        <v>5357</v>
      </c>
      <c r="F33" s="161">
        <f>SUM(F25:F31)</f>
        <v>100</v>
      </c>
      <c r="G33" s="169" t="s">
        <v>11</v>
      </c>
      <c r="H33" s="164">
        <f>SUM(H25:H31)</f>
        <v>469612041</v>
      </c>
      <c r="I33" s="161">
        <f>SUM(I25:I31)</f>
        <v>100.00000000000001</v>
      </c>
      <c r="J33" s="163" t="s">
        <v>11</v>
      </c>
      <c r="K33" s="165">
        <v>103599.72</v>
      </c>
      <c r="L33" s="165">
        <v>30229.74</v>
      </c>
    </row>
    <row r="36" spans="1:12" ht="14" x14ac:dyDescent="0.15">
      <c r="A36" s="145"/>
      <c r="B36" s="297" t="s">
        <v>142</v>
      </c>
      <c r="C36" s="307"/>
      <c r="D36" s="307"/>
      <c r="E36" s="307"/>
      <c r="F36" s="307"/>
      <c r="G36" s="307"/>
      <c r="H36" s="307"/>
      <c r="I36" s="307"/>
      <c r="J36" s="307"/>
      <c r="K36" s="307"/>
      <c r="L36" s="298"/>
    </row>
    <row r="37" spans="1:12" ht="46.5" customHeight="1" x14ac:dyDescent="0.15">
      <c r="A37" s="81" t="s">
        <v>64</v>
      </c>
      <c r="B37" s="267" t="s">
        <v>61</v>
      </c>
      <c r="C37" s="146" t="s">
        <v>58</v>
      </c>
      <c r="D37" s="147"/>
      <c r="E37" s="267" t="s">
        <v>63</v>
      </c>
      <c r="F37" s="146" t="s">
        <v>58</v>
      </c>
      <c r="G37" s="148"/>
      <c r="H37" s="146" t="s">
        <v>141</v>
      </c>
      <c r="I37" s="146" t="s">
        <v>58</v>
      </c>
      <c r="J37" s="149"/>
      <c r="K37" s="150" t="s">
        <v>111</v>
      </c>
      <c r="L37" s="150" t="s">
        <v>149</v>
      </c>
    </row>
    <row r="38" spans="1:12" ht="14" x14ac:dyDescent="0.15">
      <c r="A38" s="28"/>
      <c r="B38" s="129"/>
      <c r="C38" s="266"/>
      <c r="D38" s="266"/>
      <c r="E38" s="129"/>
      <c r="F38" s="266"/>
      <c r="G38" s="130"/>
      <c r="H38" s="266"/>
      <c r="I38" s="266"/>
      <c r="J38" s="130"/>
      <c r="K38" s="151"/>
      <c r="L38" s="151"/>
    </row>
    <row r="39" spans="1:12" ht="14" x14ac:dyDescent="0.15">
      <c r="A39" s="131" t="s">
        <v>73</v>
      </c>
      <c r="B39" s="132">
        <f t="shared" ref="B39:B45" si="6">B11+B25</f>
        <v>1632</v>
      </c>
      <c r="C39" s="152">
        <f>(B39/B$47)*100</f>
        <v>18.171695802249193</v>
      </c>
      <c r="D39" s="153" t="s">
        <v>11</v>
      </c>
      <c r="E39" s="132">
        <f>E11+E25</f>
        <v>2453</v>
      </c>
      <c r="F39" s="152">
        <f>(E39/E$47)*100</f>
        <v>18.77966620731894</v>
      </c>
      <c r="G39" s="166" t="s">
        <v>11</v>
      </c>
      <c r="H39" s="138">
        <f t="shared" ref="H39:H45" si="7">H11+H25</f>
        <v>261172699</v>
      </c>
      <c r="I39" s="152">
        <f>(H39/H$47)*100</f>
        <v>29.116510649921786</v>
      </c>
      <c r="J39" s="154" t="s">
        <v>11</v>
      </c>
      <c r="K39" s="155">
        <v>34923.82</v>
      </c>
      <c r="L39" s="155">
        <v>36513.83</v>
      </c>
    </row>
    <row r="40" spans="1:12" ht="14" x14ac:dyDescent="0.15">
      <c r="A40" s="28" t="s">
        <v>74</v>
      </c>
      <c r="B40" s="132">
        <f t="shared" si="6"/>
        <v>310</v>
      </c>
      <c r="C40" s="152">
        <f t="shared" ref="C40:C45" si="8">(B40/B$47)*100</f>
        <v>3.4517314330252757</v>
      </c>
      <c r="D40" s="153"/>
      <c r="E40" s="132">
        <f t="shared" ref="E40:E45" si="9">E12+E26</f>
        <v>374</v>
      </c>
      <c r="F40" s="152">
        <f t="shared" ref="F40:F45" si="10">(E40/E$47)*100</f>
        <v>2.8632674934925739</v>
      </c>
      <c r="G40" s="166"/>
      <c r="H40" s="139">
        <f t="shared" si="7"/>
        <v>25215241</v>
      </c>
      <c r="I40" s="152">
        <f t="shared" ref="I40:I45" si="11">(H40/H$47)*100</f>
        <v>2.8110895048675988</v>
      </c>
      <c r="J40" s="154"/>
      <c r="K40" s="167">
        <v>29346.92</v>
      </c>
      <c r="L40" s="167">
        <v>29542.83</v>
      </c>
    </row>
    <row r="41" spans="1:12" ht="14" x14ac:dyDescent="0.15">
      <c r="A41" s="28" t="s">
        <v>75</v>
      </c>
      <c r="B41" s="132">
        <f t="shared" si="6"/>
        <v>3978</v>
      </c>
      <c r="C41" s="152">
        <f t="shared" si="8"/>
        <v>44.293508517982403</v>
      </c>
      <c r="D41" s="153"/>
      <c r="E41" s="132">
        <f t="shared" si="9"/>
        <v>5077</v>
      </c>
      <c r="F41" s="152">
        <f t="shared" si="10"/>
        <v>38.868473434389834</v>
      </c>
      <c r="G41" s="166"/>
      <c r="H41" s="139">
        <f t="shared" si="7"/>
        <v>276184057</v>
      </c>
      <c r="I41" s="152">
        <f t="shared" si="11"/>
        <v>30.790033061530313</v>
      </c>
      <c r="J41" s="154"/>
      <c r="K41" s="167">
        <v>24432.31</v>
      </c>
      <c r="L41" s="167">
        <v>21481.01</v>
      </c>
    </row>
    <row r="42" spans="1:12" ht="14" x14ac:dyDescent="0.15">
      <c r="A42" s="28" t="s">
        <v>76</v>
      </c>
      <c r="B42" s="132">
        <f t="shared" si="6"/>
        <v>547</v>
      </c>
      <c r="C42" s="152">
        <f t="shared" si="8"/>
        <v>6.0906357866607284</v>
      </c>
      <c r="D42" s="153"/>
      <c r="E42" s="132">
        <f t="shared" si="9"/>
        <v>982</v>
      </c>
      <c r="F42" s="152">
        <f t="shared" si="10"/>
        <v>7.5179911192772924</v>
      </c>
      <c r="G42" s="166"/>
      <c r="H42" s="139">
        <f t="shared" si="7"/>
        <v>89596378</v>
      </c>
      <c r="I42" s="152">
        <f t="shared" si="11"/>
        <v>9.9885397831394993</v>
      </c>
      <c r="J42" s="154"/>
      <c r="K42" s="167">
        <v>37999.96</v>
      </c>
      <c r="L42" s="167">
        <v>31189</v>
      </c>
    </row>
    <row r="43" spans="1:12" ht="14" x14ac:dyDescent="0.15">
      <c r="A43" s="28" t="s">
        <v>77</v>
      </c>
      <c r="B43" s="132">
        <f t="shared" si="6"/>
        <v>1791</v>
      </c>
      <c r="C43" s="152">
        <f t="shared" si="8"/>
        <v>19.942099988865383</v>
      </c>
      <c r="D43" s="153"/>
      <c r="E43" s="132">
        <f t="shared" si="9"/>
        <v>3233</v>
      </c>
      <c r="F43" s="152">
        <f t="shared" si="10"/>
        <v>24.751186648292759</v>
      </c>
      <c r="G43" s="166"/>
      <c r="H43" s="139">
        <f t="shared" si="7"/>
        <v>197790263</v>
      </c>
      <c r="I43" s="152">
        <f t="shared" si="11"/>
        <v>22.050399299546736</v>
      </c>
      <c r="J43" s="154"/>
      <c r="K43" s="167">
        <v>26185.19</v>
      </c>
      <c r="L43" s="167">
        <v>26421.96</v>
      </c>
    </row>
    <row r="44" spans="1:12" ht="14" x14ac:dyDescent="0.15">
      <c r="A44" s="28" t="s">
        <v>78</v>
      </c>
      <c r="B44" s="132">
        <f t="shared" si="6"/>
        <v>335</v>
      </c>
      <c r="C44" s="152">
        <f t="shared" si="8"/>
        <v>3.7300968711724751</v>
      </c>
      <c r="D44" s="153"/>
      <c r="E44" s="132">
        <f>E16+E30</f>
        <v>519</v>
      </c>
      <c r="F44" s="152">
        <f t="shared" si="10"/>
        <v>3.9733578318787321</v>
      </c>
      <c r="G44" s="166"/>
      <c r="H44" s="139">
        <f t="shared" si="7"/>
        <v>36567552</v>
      </c>
      <c r="I44" s="152">
        <f t="shared" si="11"/>
        <v>4.0766876527533551</v>
      </c>
      <c r="J44" s="154"/>
      <c r="K44" s="167">
        <v>27639.78</v>
      </c>
      <c r="L44" s="167">
        <v>26520.7</v>
      </c>
    </row>
    <row r="45" spans="1:12" ht="14" x14ac:dyDescent="0.15">
      <c r="A45" s="28" t="s">
        <v>79</v>
      </c>
      <c r="B45" s="132">
        <f t="shared" si="6"/>
        <v>388</v>
      </c>
      <c r="C45" s="152">
        <f t="shared" si="8"/>
        <v>4.3202316000445382</v>
      </c>
      <c r="D45" s="153"/>
      <c r="E45" s="132">
        <f t="shared" si="9"/>
        <v>424</v>
      </c>
      <c r="F45" s="152">
        <f t="shared" si="10"/>
        <v>3.24605726534987</v>
      </c>
      <c r="G45" s="166"/>
      <c r="H45" s="139">
        <f t="shared" si="7"/>
        <v>10465562</v>
      </c>
      <c r="I45" s="152">
        <f t="shared" si="11"/>
        <v>1.1667400482407113</v>
      </c>
      <c r="J45" s="154"/>
      <c r="K45" s="167">
        <v>17421.39</v>
      </c>
      <c r="L45" s="167">
        <v>16674.400000000001</v>
      </c>
    </row>
    <row r="46" spans="1:12" ht="14" x14ac:dyDescent="0.15">
      <c r="A46" s="28"/>
      <c r="B46" s="140"/>
      <c r="C46" s="156"/>
      <c r="D46" s="156"/>
      <c r="E46" s="140"/>
      <c r="F46" s="156"/>
      <c r="G46" s="168"/>
      <c r="H46" s="158"/>
      <c r="I46" s="156"/>
      <c r="J46" s="157"/>
      <c r="K46" s="159"/>
      <c r="L46" s="159"/>
    </row>
    <row r="47" spans="1:12" ht="14" x14ac:dyDescent="0.15">
      <c r="A47" s="81" t="s">
        <v>0</v>
      </c>
      <c r="B47" s="160">
        <f>SUM(B39:B45)</f>
        <v>8981</v>
      </c>
      <c r="C47" s="161">
        <f>SUM(C39:C45)</f>
        <v>99.999999999999986</v>
      </c>
      <c r="D47" s="162" t="s">
        <v>11</v>
      </c>
      <c r="E47" s="160">
        <f>SUM(E39:E45)</f>
        <v>13062</v>
      </c>
      <c r="F47" s="161">
        <f>SUM(F39:F45)</f>
        <v>100.00000000000001</v>
      </c>
      <c r="G47" s="169" t="s">
        <v>11</v>
      </c>
      <c r="H47" s="164">
        <f>SUM(H39:H45)</f>
        <v>896991752</v>
      </c>
      <c r="I47" s="161">
        <f>SUM(I39:I45)</f>
        <v>100</v>
      </c>
      <c r="J47" s="163" t="s">
        <v>11</v>
      </c>
      <c r="K47" s="165">
        <v>26600.11</v>
      </c>
      <c r="L47" s="165">
        <v>25532.63</v>
      </c>
    </row>
  </sheetData>
  <mergeCells count="8">
    <mergeCell ref="A1:L1"/>
    <mergeCell ref="A2:L2"/>
    <mergeCell ref="B22:L22"/>
    <mergeCell ref="B8:L8"/>
    <mergeCell ref="B36:L36"/>
    <mergeCell ref="A4:L4"/>
    <mergeCell ref="A5:L5"/>
    <mergeCell ref="A6:L6"/>
  </mergeCells>
  <pageMargins left="0.7" right="0.7" top="0.75" bottom="0.75" header="0.3" footer="0.3"/>
  <pageSetup scale="76"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H40"/>
  <sheetViews>
    <sheetView showGridLines="0" zoomScaleNormal="100" workbookViewId="0">
      <selection sqref="A1:H1"/>
    </sheetView>
  </sheetViews>
  <sheetFormatPr baseColWidth="10" defaultColWidth="9.1640625" defaultRowHeight="15" x14ac:dyDescent="0.2"/>
  <cols>
    <col min="1" max="1" width="28.6640625" style="1" customWidth="1"/>
    <col min="2" max="2" width="11.83203125" style="5" customWidth="1"/>
    <col min="3" max="3" width="11" style="5" customWidth="1"/>
    <col min="4" max="4" width="2.5" style="5" customWidth="1"/>
    <col min="5" max="5" width="14.6640625" style="5" customWidth="1"/>
    <col min="6" max="6" width="11" style="5" customWidth="1"/>
    <col min="7" max="7" width="2.83203125" style="1" customWidth="1"/>
    <col min="8" max="8" width="14.5" style="1" customWidth="1"/>
    <col min="9" max="16384" width="9.1640625" style="1"/>
  </cols>
  <sheetData>
    <row r="1" spans="1:8" ht="18" x14ac:dyDescent="0.2">
      <c r="A1" s="295" t="s">
        <v>8</v>
      </c>
      <c r="B1" s="295"/>
      <c r="C1" s="295"/>
      <c r="D1" s="295"/>
      <c r="E1" s="295"/>
      <c r="F1" s="295"/>
      <c r="G1" s="295"/>
      <c r="H1" s="295"/>
    </row>
    <row r="2" spans="1:8" ht="18" x14ac:dyDescent="0.2">
      <c r="A2" s="295" t="s">
        <v>161</v>
      </c>
      <c r="B2" s="295"/>
      <c r="C2" s="295"/>
      <c r="D2" s="295"/>
      <c r="E2" s="295"/>
      <c r="F2" s="295"/>
      <c r="G2" s="295"/>
      <c r="H2" s="295"/>
    </row>
    <row r="3" spans="1:8" ht="18" x14ac:dyDescent="0.2">
      <c r="A3" s="263"/>
      <c r="B3" s="263"/>
      <c r="C3" s="263"/>
      <c r="D3" s="263"/>
      <c r="E3" s="263"/>
      <c r="F3" s="263"/>
      <c r="G3" s="263"/>
      <c r="H3" s="263"/>
    </row>
    <row r="4" spans="1:8" ht="18" x14ac:dyDescent="0.2">
      <c r="A4" s="295" t="s">
        <v>91</v>
      </c>
      <c r="B4" s="295"/>
      <c r="C4" s="295"/>
      <c r="D4" s="295"/>
      <c r="E4" s="295"/>
      <c r="F4" s="295"/>
      <c r="G4" s="295"/>
      <c r="H4" s="295"/>
    </row>
    <row r="5" spans="1:8" ht="18" x14ac:dyDescent="0.2">
      <c r="A5" s="295" t="s">
        <v>112</v>
      </c>
      <c r="B5" s="295"/>
      <c r="C5" s="295"/>
      <c r="D5" s="295"/>
      <c r="E5" s="295"/>
      <c r="F5" s="295"/>
      <c r="G5" s="295"/>
      <c r="H5" s="295"/>
    </row>
    <row r="6" spans="1:8" ht="16" x14ac:dyDescent="0.2">
      <c r="A6" s="296"/>
      <c r="B6" s="296"/>
      <c r="C6" s="296"/>
      <c r="D6" s="296"/>
      <c r="E6" s="296"/>
      <c r="F6" s="296"/>
      <c r="G6" s="296"/>
      <c r="H6" s="296"/>
    </row>
    <row r="7" spans="1:8" ht="31.5" customHeight="1" x14ac:dyDescent="0.2">
      <c r="A7" s="13"/>
      <c r="B7" s="18"/>
      <c r="C7" s="206" t="s">
        <v>138</v>
      </c>
      <c r="D7" s="77"/>
      <c r="E7" s="201" t="s">
        <v>10</v>
      </c>
      <c r="F7" s="206" t="s">
        <v>138</v>
      </c>
      <c r="G7" s="14"/>
      <c r="H7" s="303" t="s">
        <v>149</v>
      </c>
    </row>
    <row r="8" spans="1:8" ht="15.75" customHeight="1" x14ac:dyDescent="0.2">
      <c r="A8" s="81" t="s">
        <v>154</v>
      </c>
      <c r="B8" s="6" t="s">
        <v>63</v>
      </c>
      <c r="C8" s="191" t="s">
        <v>99</v>
      </c>
      <c r="D8" s="76"/>
      <c r="E8" s="202" t="s">
        <v>65</v>
      </c>
      <c r="F8" s="191" t="s">
        <v>99</v>
      </c>
      <c r="G8" s="16"/>
      <c r="H8" s="304"/>
    </row>
    <row r="9" spans="1:8" ht="14.25" customHeight="1" x14ac:dyDescent="0.2">
      <c r="A9" s="17"/>
      <c r="B9" s="29"/>
      <c r="C9" s="30"/>
      <c r="D9" s="31"/>
      <c r="E9" s="32"/>
      <c r="F9" s="30"/>
      <c r="G9" s="33"/>
      <c r="H9" s="34"/>
    </row>
    <row r="10" spans="1:8" s="53" customFormat="1" ht="20" customHeight="1" x14ac:dyDescent="0.2">
      <c r="A10" s="28" t="s">
        <v>176</v>
      </c>
      <c r="B10" s="29">
        <v>590</v>
      </c>
      <c r="C10" s="30">
        <f t="shared" ref="C10:C24" si="0">(B10/$B$31)*100</f>
        <v>4.5169193079160923</v>
      </c>
      <c r="D10" s="31" t="s">
        <v>11</v>
      </c>
      <c r="E10" s="221">
        <v>2577136</v>
      </c>
      <c r="F10" s="30">
        <f t="shared" ref="F10:F24" si="1">(E10/$E$31)*100</f>
        <v>0.28730877370130908</v>
      </c>
      <c r="G10" s="51" t="s">
        <v>11</v>
      </c>
      <c r="H10" s="79">
        <v>4075.92</v>
      </c>
    </row>
    <row r="11" spans="1:8" s="19" customFormat="1" ht="20" customHeight="1" x14ac:dyDescent="0.2">
      <c r="A11" s="28" t="s">
        <v>44</v>
      </c>
      <c r="B11" s="29">
        <v>513</v>
      </c>
      <c r="C11" s="30">
        <f t="shared" si="0"/>
        <v>3.9274230592558563</v>
      </c>
      <c r="D11" s="31"/>
      <c r="E11" s="35">
        <v>974397</v>
      </c>
      <c r="F11" s="30">
        <f t="shared" si="1"/>
        <v>0.10862942707262423</v>
      </c>
      <c r="G11" s="33"/>
      <c r="H11" s="36">
        <v>543.54</v>
      </c>
    </row>
    <row r="12" spans="1:8" s="19" customFormat="1" ht="20" customHeight="1" x14ac:dyDescent="0.2">
      <c r="A12" s="28" t="s">
        <v>45</v>
      </c>
      <c r="B12" s="29">
        <v>530</v>
      </c>
      <c r="C12" s="30">
        <f t="shared" si="0"/>
        <v>4.0575715816873377</v>
      </c>
      <c r="D12" s="31"/>
      <c r="E12" s="35">
        <v>2682009</v>
      </c>
      <c r="F12" s="30">
        <f t="shared" si="1"/>
        <v>0.29900040853329984</v>
      </c>
      <c r="G12" s="33"/>
      <c r="H12" s="36">
        <v>5786.95</v>
      </c>
    </row>
    <row r="13" spans="1:8" s="19" customFormat="1" ht="20" customHeight="1" x14ac:dyDescent="0.2">
      <c r="A13" s="28" t="s">
        <v>46</v>
      </c>
      <c r="B13" s="29">
        <v>984</v>
      </c>
      <c r="C13" s="30">
        <f t="shared" si="0"/>
        <v>7.5333027101515846</v>
      </c>
      <c r="D13" s="31"/>
      <c r="E13" s="35">
        <v>6883219</v>
      </c>
      <c r="F13" s="30">
        <f t="shared" si="1"/>
        <v>0.76736703457153643</v>
      </c>
      <c r="G13" s="33"/>
      <c r="H13" s="36">
        <v>11747.6</v>
      </c>
    </row>
    <row r="14" spans="1:8" s="66" customFormat="1" ht="20" customHeight="1" x14ac:dyDescent="0.2">
      <c r="A14" s="28" t="s">
        <v>47</v>
      </c>
      <c r="B14" s="29">
        <v>870</v>
      </c>
      <c r="C14" s="30">
        <f t="shared" si="0"/>
        <v>6.6605420303169502</v>
      </c>
      <c r="D14" s="31"/>
      <c r="E14" s="50">
        <v>7582341</v>
      </c>
      <c r="F14" s="30">
        <f t="shared" si="1"/>
        <v>0.84530777362745224</v>
      </c>
      <c r="G14" s="51"/>
      <c r="H14" s="52">
        <v>13887.67</v>
      </c>
    </row>
    <row r="15" spans="1:8" s="19" customFormat="1" ht="20" customHeight="1" x14ac:dyDescent="0.2">
      <c r="A15" s="28" t="s">
        <v>48</v>
      </c>
      <c r="B15" s="29">
        <v>748</v>
      </c>
      <c r="C15" s="30">
        <f t="shared" si="0"/>
        <v>5.7265349869851478</v>
      </c>
      <c r="D15" s="31"/>
      <c r="E15" s="35">
        <v>7949351</v>
      </c>
      <c r="F15" s="30">
        <f t="shared" si="1"/>
        <v>0.88622342302900403</v>
      </c>
      <c r="G15" s="33"/>
      <c r="H15" s="36">
        <v>15918.34</v>
      </c>
    </row>
    <row r="16" spans="1:8" s="19" customFormat="1" ht="20" customHeight="1" x14ac:dyDescent="0.2">
      <c r="A16" s="28" t="s">
        <v>49</v>
      </c>
      <c r="B16" s="29">
        <v>741</v>
      </c>
      <c r="C16" s="30">
        <f t="shared" si="0"/>
        <v>5.6729444189251268</v>
      </c>
      <c r="D16" s="31"/>
      <c r="E16" s="35">
        <v>9537691</v>
      </c>
      <c r="F16" s="30">
        <f t="shared" si="1"/>
        <v>1.0632975152075841</v>
      </c>
      <c r="G16" s="33"/>
      <c r="H16" s="36">
        <v>17854.2</v>
      </c>
    </row>
    <row r="17" spans="1:8" s="19" customFormat="1" ht="20" customHeight="1" x14ac:dyDescent="0.2">
      <c r="A17" s="28" t="s">
        <v>50</v>
      </c>
      <c r="B17" s="29">
        <v>591</v>
      </c>
      <c r="C17" s="30">
        <f t="shared" si="0"/>
        <v>4.5245751033532384</v>
      </c>
      <c r="D17" s="31"/>
      <c r="E17" s="35">
        <v>10156469</v>
      </c>
      <c r="F17" s="30">
        <f t="shared" si="1"/>
        <v>1.1322812042225794</v>
      </c>
      <c r="G17" s="33"/>
      <c r="H17" s="36">
        <v>19963.68</v>
      </c>
    </row>
    <row r="18" spans="1:8" s="19" customFormat="1" ht="20" customHeight="1" x14ac:dyDescent="0.2">
      <c r="A18" s="28" t="s">
        <v>51</v>
      </c>
      <c r="B18" s="29">
        <v>440</v>
      </c>
      <c r="C18" s="30">
        <f t="shared" si="0"/>
        <v>3.3685499923442044</v>
      </c>
      <c r="D18" s="31"/>
      <c r="E18" s="35">
        <v>9853501</v>
      </c>
      <c r="F18" s="30">
        <f t="shared" si="1"/>
        <v>1.0985051968443353</v>
      </c>
      <c r="G18" s="33"/>
      <c r="H18" s="36">
        <v>22381.54</v>
      </c>
    </row>
    <row r="19" spans="1:8" s="19" customFormat="1" ht="20" customHeight="1" x14ac:dyDescent="0.2">
      <c r="A19" s="28" t="s">
        <v>60</v>
      </c>
      <c r="B19" s="29">
        <v>884</v>
      </c>
      <c r="C19" s="30">
        <f t="shared" si="0"/>
        <v>6.7677231664369923</v>
      </c>
      <c r="D19" s="31"/>
      <c r="E19" s="35">
        <v>22319274</v>
      </c>
      <c r="F19" s="30">
        <f t="shared" si="1"/>
        <v>2.4882362602685739</v>
      </c>
      <c r="G19" s="33"/>
      <c r="H19" s="36">
        <v>25179.439999999999</v>
      </c>
    </row>
    <row r="20" spans="1:8" s="19" customFormat="1" ht="20" customHeight="1" x14ac:dyDescent="0.2">
      <c r="A20" s="28" t="s">
        <v>52</v>
      </c>
      <c r="B20" s="29">
        <v>689</v>
      </c>
      <c r="C20" s="30">
        <f t="shared" si="0"/>
        <v>5.2748430561935384</v>
      </c>
      <c r="D20" s="31"/>
      <c r="E20" s="35">
        <v>20102933</v>
      </c>
      <c r="F20" s="30">
        <f t="shared" si="1"/>
        <v>2.2411502644911168</v>
      </c>
      <c r="G20" s="33"/>
      <c r="H20" s="36">
        <v>29111.78</v>
      </c>
    </row>
    <row r="21" spans="1:8" s="19" customFormat="1" ht="20" customHeight="1" x14ac:dyDescent="0.2">
      <c r="A21" s="28" t="s">
        <v>53</v>
      </c>
      <c r="B21" s="29">
        <v>525</v>
      </c>
      <c r="C21" s="30">
        <f t="shared" si="0"/>
        <v>4.019292604501608</v>
      </c>
      <c r="D21" s="31"/>
      <c r="E21" s="35">
        <v>17335327</v>
      </c>
      <c r="F21" s="30">
        <f t="shared" si="1"/>
        <v>1.9326071818022772</v>
      </c>
      <c r="G21" s="33"/>
      <c r="H21" s="36">
        <v>32904.57</v>
      </c>
    </row>
    <row r="22" spans="1:8" s="19" customFormat="1" ht="20" customHeight="1" x14ac:dyDescent="0.2">
      <c r="A22" s="28" t="s">
        <v>54</v>
      </c>
      <c r="B22" s="29">
        <v>472</v>
      </c>
      <c r="C22" s="30">
        <f t="shared" si="0"/>
        <v>3.6135354463328739</v>
      </c>
      <c r="D22" s="31"/>
      <c r="E22" s="35">
        <v>17462879</v>
      </c>
      <c r="F22" s="30">
        <f t="shared" si="1"/>
        <v>1.9468271564963366</v>
      </c>
      <c r="G22" s="33"/>
      <c r="H22" s="36">
        <v>36944.76</v>
      </c>
    </row>
    <row r="23" spans="1:8" s="19" customFormat="1" ht="20" customHeight="1" x14ac:dyDescent="0.2">
      <c r="A23" s="28" t="s">
        <v>68</v>
      </c>
      <c r="B23" s="29">
        <v>1409</v>
      </c>
      <c r="C23" s="30">
        <f t="shared" si="0"/>
        <v>10.7870157709386</v>
      </c>
      <c r="D23" s="31"/>
      <c r="E23" s="35">
        <v>67211933</v>
      </c>
      <c r="F23" s="30">
        <f t="shared" si="1"/>
        <v>7.493038026834653</v>
      </c>
      <c r="G23" s="33"/>
      <c r="H23" s="36">
        <v>47209.52</v>
      </c>
    </row>
    <row r="24" spans="1:8" s="19" customFormat="1" ht="20" customHeight="1" x14ac:dyDescent="0.2">
      <c r="A24" s="28" t="s">
        <v>69</v>
      </c>
      <c r="B24" s="29">
        <v>824</v>
      </c>
      <c r="C24" s="30">
        <f t="shared" si="0"/>
        <v>6.3083754402082377</v>
      </c>
      <c r="D24" s="31"/>
      <c r="E24" s="35">
        <v>55251476</v>
      </c>
      <c r="F24" s="30">
        <f t="shared" si="1"/>
        <v>6.1596414837041236</v>
      </c>
      <c r="G24" s="33"/>
      <c r="H24" s="36">
        <v>66524.100000000006</v>
      </c>
    </row>
    <row r="25" spans="1:8" s="19" customFormat="1" ht="20" customHeight="1" x14ac:dyDescent="0.2">
      <c r="A25" s="28" t="s">
        <v>55</v>
      </c>
      <c r="B25" s="29">
        <v>789</v>
      </c>
      <c r="C25" s="30">
        <f>(B25/$B$31)*100</f>
        <v>6.0404225999081307</v>
      </c>
      <c r="D25" s="31"/>
      <c r="E25" s="35">
        <v>74904507</v>
      </c>
      <c r="F25" s="30">
        <f>(E25/$E$31)*100</f>
        <v>8.3506349881694728</v>
      </c>
      <c r="G25" s="33"/>
      <c r="H25" s="36">
        <v>93461.43</v>
      </c>
    </row>
    <row r="26" spans="1:8" s="19" customFormat="1" ht="20" customHeight="1" x14ac:dyDescent="0.2">
      <c r="A26" s="28" t="s">
        <v>56</v>
      </c>
      <c r="B26" s="29">
        <v>399</v>
      </c>
      <c r="C26" s="30">
        <f>(B26/$B$31)*100</f>
        <v>3.054662379421222</v>
      </c>
      <c r="D26" s="31"/>
      <c r="E26" s="35">
        <v>53571603</v>
      </c>
      <c r="F26" s="30">
        <f>(E26/$E$31)*100</f>
        <v>5.9723629498572723</v>
      </c>
      <c r="G26" s="33"/>
      <c r="H26" s="36">
        <v>132982.12</v>
      </c>
    </row>
    <row r="27" spans="1:8" s="19" customFormat="1" ht="20" customHeight="1" x14ac:dyDescent="0.2">
      <c r="A27" s="28" t="s">
        <v>57</v>
      </c>
      <c r="B27" s="29">
        <v>253</v>
      </c>
      <c r="C27" s="30">
        <f>(B27/$B$31)*100</f>
        <v>1.9369162455979176</v>
      </c>
      <c r="D27" s="31"/>
      <c r="E27" s="35">
        <v>43703335</v>
      </c>
      <c r="F27" s="30">
        <f>(E27/$E$31)*100</f>
        <v>4.8722114725445227</v>
      </c>
      <c r="G27" s="33"/>
      <c r="H27" s="36">
        <v>171349.66</v>
      </c>
    </row>
    <row r="28" spans="1:8" s="19" customFormat="1" ht="20" customHeight="1" x14ac:dyDescent="0.2">
      <c r="A28" s="28" t="s">
        <v>59</v>
      </c>
      <c r="B28" s="29">
        <v>445</v>
      </c>
      <c r="C28" s="30">
        <f>(B28/$B$31)*100</f>
        <v>3.4068289695299341</v>
      </c>
      <c r="D28" s="31"/>
      <c r="E28" s="35">
        <v>118325648</v>
      </c>
      <c r="F28" s="30">
        <f>(E28/$E$31)*100</f>
        <v>13.191386416662819</v>
      </c>
      <c r="G28" s="33"/>
      <c r="H28" s="36">
        <v>252773.66</v>
      </c>
    </row>
    <row r="29" spans="1:8" s="19" customFormat="1" ht="20" customHeight="1" x14ac:dyDescent="0.2">
      <c r="A29" s="28" t="s">
        <v>72</v>
      </c>
      <c r="B29" s="29">
        <v>366</v>
      </c>
      <c r="C29" s="30">
        <f>(B29/$B$31)*100</f>
        <v>2.8020211299954063</v>
      </c>
      <c r="D29" s="31"/>
      <c r="E29" s="35">
        <v>348606722</v>
      </c>
      <c r="F29" s="30">
        <f>(E29/$E$31)*100</f>
        <v>38.863983042359102</v>
      </c>
      <c r="G29" s="33"/>
      <c r="H29" s="36">
        <v>637828.61</v>
      </c>
    </row>
    <row r="30" spans="1:8" s="19" customFormat="1" ht="9.5" customHeight="1" x14ac:dyDescent="0.2">
      <c r="A30" s="28"/>
      <c r="B30" s="29"/>
      <c r="C30" s="31"/>
      <c r="D30" s="31"/>
      <c r="E30" s="80"/>
      <c r="F30" s="31"/>
      <c r="G30" s="33"/>
      <c r="H30" s="87"/>
    </row>
    <row r="31" spans="1:8" ht="20" customHeight="1" x14ac:dyDescent="0.2">
      <c r="A31" s="81" t="s">
        <v>0</v>
      </c>
      <c r="B31" s="82">
        <f>SUM(B10:B29)</f>
        <v>13062</v>
      </c>
      <c r="C31" s="83">
        <f>SUM(C10:C29)</f>
        <v>99.999999999999986</v>
      </c>
      <c r="D31" s="84" t="s">
        <v>11</v>
      </c>
      <c r="E31" s="85">
        <f>SUM(E10:E29)</f>
        <v>896991751</v>
      </c>
      <c r="F31" s="83">
        <f>SUM(F10:F29)</f>
        <v>100</v>
      </c>
      <c r="G31" s="86" t="s">
        <v>11</v>
      </c>
      <c r="H31" s="88">
        <v>25532.63</v>
      </c>
    </row>
    <row r="32" spans="1:8" x14ac:dyDescent="0.2">
      <c r="A32" s="20"/>
      <c r="B32" s="21"/>
      <c r="C32" s="22"/>
      <c r="D32" s="23"/>
      <c r="E32" s="24"/>
      <c r="F32" s="22"/>
      <c r="G32" s="25"/>
    </row>
    <row r="33" spans="1:8" ht="12" customHeight="1" x14ac:dyDescent="0.2">
      <c r="A33" s="91" t="s">
        <v>195</v>
      </c>
      <c r="B33" s="265"/>
      <c r="C33" s="265"/>
      <c r="D33" s="265"/>
      <c r="E33" s="265"/>
      <c r="F33" s="265"/>
      <c r="G33" s="265"/>
      <c r="H33" s="265"/>
    </row>
    <row r="34" spans="1:8" ht="12" customHeight="1" x14ac:dyDescent="0.2">
      <c r="A34" s="302"/>
      <c r="B34" s="302"/>
      <c r="C34" s="302"/>
      <c r="D34" s="302"/>
      <c r="E34" s="302"/>
      <c r="F34" s="302"/>
      <c r="G34" s="302"/>
      <c r="H34" s="302"/>
    </row>
    <row r="35" spans="1:8" ht="12" customHeight="1" x14ac:dyDescent="0.2">
      <c r="A35" s="302"/>
      <c r="B35" s="302"/>
      <c r="C35" s="302"/>
      <c r="D35" s="302"/>
      <c r="E35" s="302"/>
      <c r="F35" s="302"/>
      <c r="G35" s="302"/>
      <c r="H35" s="302"/>
    </row>
    <row r="36" spans="1:8" ht="12" customHeight="1" x14ac:dyDescent="0.2"/>
    <row r="37" spans="1:8" ht="12" customHeight="1" x14ac:dyDescent="0.2"/>
    <row r="38" spans="1:8" ht="12" customHeight="1" x14ac:dyDescent="0.2">
      <c r="A38" s="302"/>
      <c r="B38" s="302"/>
      <c r="C38" s="302"/>
      <c r="D38" s="302"/>
      <c r="E38" s="302"/>
      <c r="F38" s="302"/>
      <c r="G38" s="302"/>
      <c r="H38" s="302"/>
    </row>
    <row r="40" spans="1:8" x14ac:dyDescent="0.2">
      <c r="A40" s="91"/>
    </row>
  </sheetData>
  <mergeCells count="9">
    <mergeCell ref="A1:H1"/>
    <mergeCell ref="A2:H2"/>
    <mergeCell ref="A5:H5"/>
    <mergeCell ref="A34:H34"/>
    <mergeCell ref="A38:H38"/>
    <mergeCell ref="A35:H35"/>
    <mergeCell ref="A6:H6"/>
    <mergeCell ref="H7:H8"/>
    <mergeCell ref="A4:H4"/>
  </mergeCells>
  <pageMargins left="0.7" right="0.7" top="0.75" bottom="0.75" header="0.3" footer="0.3"/>
  <pageSetup scale="92"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Table of Contents</vt:lpstr>
      <vt:lpstr>1. TP by Rent</vt:lpstr>
      <vt:lpstr>2. TP by Rent (TP w 2+ Prem)</vt:lpstr>
      <vt:lpstr>3. TP by Industry</vt:lpstr>
      <vt:lpstr>4. TP by Industry &amp; Rent</vt:lpstr>
      <vt:lpstr>5. TP by Zip Code (1 Prem)</vt:lpstr>
      <vt:lpstr>6. TP by No. of Prem per TP</vt:lpstr>
      <vt:lpstr>7.TP&amp;Prem by Ind &amp;Prem Per TP</vt:lpstr>
      <vt:lpstr>8. Premises by Rent</vt:lpstr>
      <vt:lpstr>9. Premises by Rent (TP 1 Prem)</vt:lpstr>
      <vt:lpstr>10. Prem by Rent (TP w 2+ Prem)</vt:lpstr>
      <vt:lpstr>11. Premises by Industry</vt:lpstr>
      <vt:lpstr>12. Prem by Industry &amp; Rent</vt:lpstr>
      <vt:lpstr>13. Premises by Zip Code</vt:lpstr>
      <vt:lpstr>14. Premises by Zip &amp; Rent</vt:lpstr>
      <vt:lpstr>15. Prem by Zip&amp;Rent(TP 2+Prem)</vt:lpstr>
      <vt:lpstr>16. Premises by Industry &amp; Zip</vt:lpstr>
      <vt:lpstr>17. Prem by Ind &amp; Zip(TP2+Prem)</vt:lpstr>
      <vt:lpstr>18. TP by Industry - SBC</vt:lpstr>
      <vt:lpstr>19. TP by Industry-SBC Prem Onl</vt:lpstr>
      <vt:lpstr>20. Premises by Rent-SBC</vt:lpstr>
      <vt:lpstr>21. Premises by Zip-SBC</vt:lpstr>
      <vt:lpstr>Methodology</vt:lpstr>
      <vt:lpstr>'11. Premises by Industry'!Print_Area</vt:lpstr>
      <vt:lpstr>'13. Premises by Zip Code'!Print_Area</vt:lpstr>
      <vt:lpstr>'16. Premises by Industry &amp; Zip'!Print_Area</vt:lpstr>
      <vt:lpstr>'18. TP by Industry - SBC'!Print_Area</vt:lpstr>
      <vt:lpstr>'19. TP by Industry-SBC Prem Onl'!Print_Area</vt:lpstr>
      <vt:lpstr>'21. Premises by Zip-SBC'!Print_Area</vt:lpstr>
      <vt:lpstr>'3. TP by Industry'!Print_Area</vt:lpstr>
      <vt:lpstr>'5. TP by Zip Code (1 Prem)'!Print_Area</vt:lpstr>
      <vt:lpstr>'8. Premises by Rent'!Print_Area</vt:lpstr>
      <vt:lpstr>Methodology!Print_Area</vt:lpstr>
      <vt:lpstr>'Table of Contents'!Print_Area</vt:lpstr>
      <vt:lpstr>'13. Premises by Zip Code'!Print_Titles</vt:lpstr>
      <vt:lpstr>'16. Premises by Industry &amp; Zip'!Print_Titles</vt:lpstr>
      <vt:lpstr>'17. Prem by Ind &amp; Zip(TP2+Prem)'!Print_Titles</vt:lpstr>
      <vt:lpstr>'5. TP by Zip Code (1 Prem)'!Print_Titles</vt:lpstr>
    </vt:vector>
  </TitlesOfParts>
  <Company>NYC 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RobinsonS</dc:creator>
  <cp:lastModifiedBy>Microsoft Office User</cp:lastModifiedBy>
  <cp:lastPrinted>2019-11-08T18:35:01Z</cp:lastPrinted>
  <dcterms:created xsi:type="dcterms:W3CDTF">2014-10-31T17:21:55Z</dcterms:created>
  <dcterms:modified xsi:type="dcterms:W3CDTF">2019-11-13T18:18:31Z</dcterms:modified>
</cp:coreProperties>
</file>